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'Лист1'!$A$1:$J$199</definedName>
  </definedNames>
  <calcPr fullCalcOnLoad="1"/>
</workbook>
</file>

<file path=xl/sharedStrings.xml><?xml version="1.0" encoding="utf-8"?>
<sst xmlns="http://schemas.openxmlformats.org/spreadsheetml/2006/main" count="355" uniqueCount="111">
  <si>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</si>
  <si>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</si>
  <si>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</si>
  <si>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</si>
  <si>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</si>
  <si>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</si>
  <si>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</si>
  <si>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</si>
  <si>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</si>
  <si>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</si>
  <si>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</si>
  <si>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</si>
  <si>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</si>
  <si>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</si>
  <si>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</si>
  <si>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</si>
  <si>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</si>
  <si>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</si>
  <si>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</si>
  <si>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</si>
  <si>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</si>
  <si>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</si>
  <si>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</si>
  <si>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</si>
  <si>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</si>
  <si>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</si>
  <si>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</si>
  <si>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</si>
  <si>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</si>
  <si>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</si>
  <si>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</si>
  <si>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</si>
  <si>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</si>
  <si>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РАЗДЕЛ 09.00 ЗДРАВООХРАНЕНИЕ, ФИЗИЧЕСКАЯ КУЛЬТУРА И СПОРТ</t>
  </si>
  <si>
    <t>итого по разделу 05</t>
  </si>
  <si>
    <t>итого по разделу 09</t>
  </si>
  <si>
    <t>09.08</t>
  </si>
  <si>
    <t>05.03</t>
  </si>
  <si>
    <t>итого по разделу 11</t>
  </si>
  <si>
    <t>итого по бюджету</t>
  </si>
  <si>
    <t>08.01</t>
  </si>
  <si>
    <t>290</t>
  </si>
  <si>
    <t>итого по разделу 08</t>
  </si>
  <si>
    <t>тыс. руб.</t>
  </si>
  <si>
    <t xml:space="preserve">перечисления другим бюджетам бюджетной системы РФ  </t>
  </si>
  <si>
    <t>проверка</t>
  </si>
  <si>
    <t>мероприятия</t>
  </si>
  <si>
    <t>внесение
изменений</t>
  </si>
  <si>
    <t>уличное освещение</t>
  </si>
  <si>
    <t>содержание дорог</t>
  </si>
  <si>
    <t>прочие мероприятия</t>
  </si>
  <si>
    <t xml:space="preserve">РАЗДЕЛ 10.00 СОЦИАЛЬНАЯ ПОЛИТИКА </t>
  </si>
  <si>
    <t>итого по разделу 10</t>
  </si>
  <si>
    <t>10.03</t>
  </si>
  <si>
    <t>пособия по социальной помощи населению</t>
  </si>
  <si>
    <t>содержание мест захоронения</t>
  </si>
  <si>
    <t>Уточнённый
план
за 2009 год</t>
  </si>
  <si>
    <t>05.02</t>
  </si>
  <si>
    <t>компенсация выпадающих доходов (МБ)</t>
  </si>
  <si>
    <t>компенсация выпадающих доходов (ОБ)</t>
  </si>
  <si>
    <t>07.07</t>
  </si>
  <si>
    <t>итого по разделу 07</t>
  </si>
  <si>
    <t>340</t>
  </si>
  <si>
    <t>социальное обеспечение населения</t>
  </si>
  <si>
    <t>Безвозмездные перечисления организациям, за исключением гос. и муниципальных организаций</t>
  </si>
  <si>
    <t>РАЗДЕЛ 07 МОЛОДЕЖНАЯ ПОЛИТИКА И ОЗДОРОВЛЕНИЕ ДЕТЕЙ</t>
  </si>
  <si>
    <t>Благоустройство</t>
  </si>
  <si>
    <t>Коммунальное хозяйство</t>
  </si>
  <si>
    <t>План
на 2011 год</t>
  </si>
  <si>
    <t>РАЗДЕЛ 03.00 НАЦИОНАЛЬНАЯ БЕЗОПАСНОСТЬ И
 ПРАВООХРАНИТЕЛЬНАЯ ДЕЯТЕЛЬНОСТЬ</t>
  </si>
  <si>
    <t>03.10</t>
  </si>
  <si>
    <t>итого по разделу 03</t>
  </si>
  <si>
    <t>РАЗДЕЛ 04.00 НАЦИОНАЛЬНАЯ ЭКОНОМИКА</t>
  </si>
  <si>
    <t>04.01</t>
  </si>
  <si>
    <t>РАЗДЕЛ 08 КУЛЬТУРА, КИНЕМАТОГРАФИЯ, СРЕДСТВА МАССОВОЙ ИНФОРМАЦИИ</t>
  </si>
  <si>
    <t>РАЗДЕЛ 11.00 ФИЗИЧЕСКАЯ КУЛЬТУРА И СПОРТ</t>
  </si>
  <si>
    <t>11.05</t>
  </si>
  <si>
    <t>РАЗДЕЛ 14.00 МЕЖБЮДЖЕТНЫЕ ТРАНСФЕРТЫ</t>
  </si>
  <si>
    <t>14.03</t>
  </si>
  <si>
    <t>перечисления другим бюджетам бюджетной системы РФ</t>
  </si>
  <si>
    <t>итого по разделу 14</t>
  </si>
  <si>
    <t>итого по разделу 04</t>
  </si>
  <si>
    <t>пенсии, пособия, выплачиваемые организациями сектора
 государственного управления</t>
  </si>
  <si>
    <t>01.06</t>
  </si>
  <si>
    <t>03.14</t>
  </si>
  <si>
    <t>пенсии, пособия, выплачиваемые организациями сектора государственного управления</t>
  </si>
  <si>
    <t>01.13</t>
  </si>
  <si>
    <t>03.09</t>
  </si>
  <si>
    <t>Жилищное хозяйство</t>
  </si>
  <si>
    <t>05.01</t>
  </si>
  <si>
    <t>242</t>
  </si>
  <si>
    <t xml:space="preserve">компенсация выпададающих доходов </t>
  </si>
  <si>
    <t>225</t>
  </si>
  <si>
    <t>капитальный ремонт гос.жилфонда МБ</t>
  </si>
  <si>
    <t xml:space="preserve">мероприятия в обл.коммун. хозяйства(строительство водозабора п.Игирма) 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</si>
  <si>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</si>
  <si>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310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</si>
  <si>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(замена котлов.)</t>
    </r>
  </si>
  <si>
    <t>226</t>
  </si>
  <si>
    <r>
      <t>ФЦП"Жилище""</t>
    </r>
    <r>
      <rPr>
        <sz val="12"/>
        <rFont val="Times New Roman"/>
        <family val="1"/>
      </rPr>
      <t>Переселение граждан из ветхого и аварийного жилого дома"(строительство нар.сетей, строит. дома)</t>
    </r>
  </si>
  <si>
    <t>04.12</t>
  </si>
  <si>
    <t>другие вопросы в области национальной экономики</t>
  </si>
  <si>
    <t xml:space="preserve"> ( Технологическое присоединение п.Дальний)</t>
  </si>
  <si>
    <t>(Монтажные работы по системе теплоснабжения)</t>
  </si>
  <si>
    <t>прочие работы, услуги (Технологическое присоединение п.Дальний)</t>
  </si>
  <si>
    <t>РАСЧЁТ ПО ФУНКЦИОНАЛЬНОЙ СТРУКТУРЕ РАСХОДОВ
БЮДЖЕТА ДАЛЬНИНСКОГО СЕЛЬСКОГО ПОСЕЛЕНИЯ МО НА 2011 ГОД</t>
  </si>
  <si>
    <t>% исполнеиния</t>
  </si>
  <si>
    <t>Администрация</t>
  </si>
  <si>
    <t>Справочная №1 к постановлению "Об утверждении отчета об исполнении бюджета за 9 месяцев 2011 года
Дальнинского сельского поселения"
№        от "     "                             2011г.</t>
  </si>
  <si>
    <t>Уточнённый
план
на 01.10.11 год</t>
  </si>
  <si>
    <t>Исполнение
на 01.10.2011г.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</si>
</sst>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" fontId="4" fillId="4" borderId="3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3" fontId="4" fillId="4" borderId="3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vertical="center"/>
    </xf>
    <xf numFmtId="1" fontId="5" fillId="3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3" fontId="4" fillId="4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1" fontId="4" fillId="0" borderId="15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49" fontId="8" fillId="4" borderId="16" xfId="0" applyNumberFormat="1" applyFont="1" applyFill="1" applyBorder="1" applyAlignment="1">
      <alignment horizontal="left" vertical="center"/>
    </xf>
    <xf numFmtId="49" fontId="8" fillId="4" borderId="8" xfId="0" applyNumberFormat="1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5"/>
  <sheetViews>
    <sheetView tabSelected="1" workbookViewId="0" topLeftCell="D1">
      <selection activeCell="P7" sqref="P7"/>
    </sheetView>
  </sheetViews>
  <sheetFormatPr defaultColWidth="9.00390625" defaultRowHeight="12.75"/>
  <cols>
    <col min="1" max="1" width="11.00390625" style="1" customWidth="1"/>
    <col min="2" max="2" width="8.625" style="2" customWidth="1"/>
    <col min="3" max="3" width="61.00390625" style="1" customWidth="1"/>
    <col min="4" max="4" width="13.00390625" style="1" customWidth="1"/>
    <col min="5" max="5" width="11.875" style="1" hidden="1" customWidth="1"/>
    <col min="6" max="6" width="13.125" style="1" hidden="1" customWidth="1"/>
    <col min="7" max="8" width="13.125" style="1" customWidth="1"/>
    <col min="9" max="9" width="13.375" style="1" customWidth="1"/>
    <col min="10" max="10" width="12.25390625" style="1" customWidth="1"/>
    <col min="11" max="11" width="13.625" style="1" hidden="1" customWidth="1"/>
    <col min="12" max="16384" width="9.125" style="1" customWidth="1"/>
  </cols>
  <sheetData>
    <row r="1" spans="3:11" ht="99" customHeight="1">
      <c r="C1" s="5"/>
      <c r="D1" s="107"/>
      <c r="E1" s="107"/>
      <c r="F1" s="107"/>
      <c r="G1" s="133" t="s">
        <v>108</v>
      </c>
      <c r="H1" s="136"/>
      <c r="I1" s="136"/>
      <c r="J1" s="136"/>
      <c r="K1" s="107"/>
    </row>
    <row r="4" spans="1:11" ht="38.25" customHeight="1">
      <c r="A4" s="125" t="s">
        <v>105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6" spans="4:11" ht="16.5" thickBot="1">
      <c r="D6" s="122"/>
      <c r="E6" s="122"/>
      <c r="F6" s="122"/>
      <c r="G6" s="106"/>
      <c r="H6" s="106"/>
      <c r="I6" s="6" t="s">
        <v>43</v>
      </c>
      <c r="K6" s="6"/>
    </row>
    <row r="7" spans="1:11" ht="77.25" customHeight="1" thickBot="1">
      <c r="A7" s="134" t="s">
        <v>28</v>
      </c>
      <c r="B7" s="135"/>
      <c r="C7" s="135"/>
      <c r="D7" s="55" t="s">
        <v>68</v>
      </c>
      <c r="E7" s="55" t="s">
        <v>47</v>
      </c>
      <c r="F7" s="55" t="s">
        <v>56</v>
      </c>
      <c r="G7" s="55" t="s">
        <v>47</v>
      </c>
      <c r="H7" s="56" t="s">
        <v>109</v>
      </c>
      <c r="I7" s="55" t="s">
        <v>110</v>
      </c>
      <c r="J7" s="55" t="s">
        <v>106</v>
      </c>
      <c r="K7" s="56"/>
    </row>
    <row r="8" spans="1:11" s="3" customFormat="1" ht="20.25" customHeight="1">
      <c r="A8" s="49" t="s">
        <v>21</v>
      </c>
      <c r="B8" s="50"/>
      <c r="C8" s="51"/>
      <c r="D8" s="51"/>
      <c r="E8" s="51"/>
      <c r="F8" s="51"/>
      <c r="G8" s="51"/>
      <c r="H8" s="51"/>
      <c r="I8" s="51"/>
      <c r="J8" s="51"/>
      <c r="K8" s="52"/>
    </row>
    <row r="9" spans="1:11" s="3" customFormat="1" ht="15.75">
      <c r="A9" s="57" t="s">
        <v>0</v>
      </c>
      <c r="B9" s="58">
        <v>210</v>
      </c>
      <c r="C9" s="59" t="s">
        <v>31</v>
      </c>
      <c r="D9" s="14">
        <f aca="true" t="shared" si="0" ref="D9:I9">SUM(D10:D12)</f>
        <v>2809</v>
      </c>
      <c r="E9" s="14">
        <f t="shared" si="0"/>
        <v>0</v>
      </c>
      <c r="F9" s="14">
        <f t="shared" si="0"/>
        <v>2809</v>
      </c>
      <c r="G9" s="14">
        <f t="shared" si="0"/>
        <v>595</v>
      </c>
      <c r="H9" s="14">
        <f t="shared" si="0"/>
        <v>3404</v>
      </c>
      <c r="I9" s="14">
        <f t="shared" si="0"/>
        <v>2298</v>
      </c>
      <c r="J9" s="14">
        <f>I9/H9*100</f>
        <v>67.50881316098707</v>
      </c>
      <c r="K9" s="14"/>
    </row>
    <row r="10" spans="1:11" s="4" customFormat="1" ht="15.75">
      <c r="A10" s="60" t="s">
        <v>0</v>
      </c>
      <c r="B10" s="61">
        <v>211</v>
      </c>
      <c r="C10" s="31" t="s">
        <v>1</v>
      </c>
      <c r="D10" s="17">
        <f aca="true" t="shared" si="1" ref="D10:I10">SUM(D28,D33,D43)</f>
        <v>2111</v>
      </c>
      <c r="E10" s="17">
        <f t="shared" si="1"/>
        <v>0</v>
      </c>
      <c r="F10" s="17">
        <f t="shared" si="1"/>
        <v>2111</v>
      </c>
      <c r="G10" s="17">
        <f t="shared" si="1"/>
        <v>504</v>
      </c>
      <c r="H10" s="17">
        <f t="shared" si="1"/>
        <v>2615</v>
      </c>
      <c r="I10" s="17">
        <f t="shared" si="1"/>
        <v>1650</v>
      </c>
      <c r="J10" s="17">
        <f aca="true" t="shared" si="2" ref="J10:J73">I10/H10*100</f>
        <v>63.09751434034416</v>
      </c>
      <c r="K10" s="17"/>
    </row>
    <row r="11" spans="1:11" s="4" customFormat="1" ht="15.75">
      <c r="A11" s="60" t="s">
        <v>0</v>
      </c>
      <c r="B11" s="61">
        <v>212</v>
      </c>
      <c r="C11" s="31" t="s">
        <v>2</v>
      </c>
      <c r="D11" s="17">
        <f aca="true" t="shared" si="3" ref="D11:I11">SUM(D44,D29,D34)</f>
        <v>20</v>
      </c>
      <c r="E11" s="17">
        <f t="shared" si="3"/>
        <v>0</v>
      </c>
      <c r="F11" s="17">
        <f t="shared" si="3"/>
        <v>20</v>
      </c>
      <c r="G11" s="17">
        <f t="shared" si="3"/>
        <v>25</v>
      </c>
      <c r="H11" s="17">
        <f t="shared" si="3"/>
        <v>45</v>
      </c>
      <c r="I11" s="17">
        <f t="shared" si="3"/>
        <v>14</v>
      </c>
      <c r="J11" s="17">
        <f t="shared" si="2"/>
        <v>31.11111111111111</v>
      </c>
      <c r="K11" s="17"/>
    </row>
    <row r="12" spans="1:11" s="4" customFormat="1" ht="15.75">
      <c r="A12" s="60" t="s">
        <v>0</v>
      </c>
      <c r="B12" s="61">
        <v>213</v>
      </c>
      <c r="C12" s="31" t="s">
        <v>3</v>
      </c>
      <c r="D12" s="17">
        <f aca="true" t="shared" si="4" ref="D12:I12">SUM(D30,D35,D45)</f>
        <v>678</v>
      </c>
      <c r="E12" s="17">
        <f t="shared" si="4"/>
        <v>0</v>
      </c>
      <c r="F12" s="17">
        <f t="shared" si="4"/>
        <v>678</v>
      </c>
      <c r="G12" s="17">
        <f t="shared" si="4"/>
        <v>66</v>
      </c>
      <c r="H12" s="17">
        <f t="shared" si="4"/>
        <v>744</v>
      </c>
      <c r="I12" s="17">
        <f t="shared" si="4"/>
        <v>634</v>
      </c>
      <c r="J12" s="17">
        <f t="shared" si="2"/>
        <v>85.21505376344086</v>
      </c>
      <c r="K12" s="17"/>
    </row>
    <row r="13" spans="1:11" s="3" customFormat="1" ht="15.75">
      <c r="A13" s="57" t="s">
        <v>0</v>
      </c>
      <c r="B13" s="58">
        <v>220</v>
      </c>
      <c r="C13" s="62" t="s">
        <v>4</v>
      </c>
      <c r="D13" s="14">
        <f aca="true" t="shared" si="5" ref="D13:I13">SUM(D14:D20)</f>
        <v>741</v>
      </c>
      <c r="E13" s="14">
        <f t="shared" si="5"/>
        <v>0</v>
      </c>
      <c r="F13" s="14">
        <f t="shared" si="5"/>
        <v>741</v>
      </c>
      <c r="G13" s="14">
        <f t="shared" si="5"/>
        <v>-183</v>
      </c>
      <c r="H13" s="14">
        <f t="shared" si="5"/>
        <v>558</v>
      </c>
      <c r="I13" s="14">
        <f t="shared" si="5"/>
        <v>341</v>
      </c>
      <c r="J13" s="14">
        <f t="shared" si="2"/>
        <v>61.111111111111114</v>
      </c>
      <c r="K13" s="14"/>
    </row>
    <row r="14" spans="1:11" s="4" customFormat="1" ht="15.75">
      <c r="A14" s="60" t="s">
        <v>0</v>
      </c>
      <c r="B14" s="61">
        <v>221</v>
      </c>
      <c r="C14" s="31" t="s">
        <v>5</v>
      </c>
      <c r="D14" s="17">
        <f aca="true" t="shared" si="6" ref="D14:I17">SUM(D47)</f>
        <v>139</v>
      </c>
      <c r="E14" s="17">
        <f t="shared" si="6"/>
        <v>0</v>
      </c>
      <c r="F14" s="17">
        <f t="shared" si="6"/>
        <v>139</v>
      </c>
      <c r="G14" s="17">
        <f t="shared" si="6"/>
        <v>0</v>
      </c>
      <c r="H14" s="17">
        <f t="shared" si="6"/>
        <v>139</v>
      </c>
      <c r="I14" s="17">
        <f t="shared" si="6"/>
        <v>134</v>
      </c>
      <c r="J14" s="17">
        <f t="shared" si="2"/>
        <v>96.40287769784173</v>
      </c>
      <c r="K14" s="17"/>
    </row>
    <row r="15" spans="1:11" s="4" customFormat="1" ht="15.75">
      <c r="A15" s="60" t="s">
        <v>0</v>
      </c>
      <c r="B15" s="61">
        <v>222</v>
      </c>
      <c r="C15" s="31" t="s">
        <v>6</v>
      </c>
      <c r="D15" s="17">
        <f t="shared" si="6"/>
        <v>2</v>
      </c>
      <c r="E15" s="17">
        <f t="shared" si="6"/>
        <v>0</v>
      </c>
      <c r="F15" s="17">
        <f t="shared" si="6"/>
        <v>2</v>
      </c>
      <c r="G15" s="17">
        <f t="shared" si="6"/>
        <v>10</v>
      </c>
      <c r="H15" s="17">
        <f t="shared" si="6"/>
        <v>12</v>
      </c>
      <c r="I15" s="17">
        <f t="shared" si="6"/>
        <v>3</v>
      </c>
      <c r="J15" s="17">
        <f t="shared" si="2"/>
        <v>25</v>
      </c>
      <c r="K15" s="34"/>
    </row>
    <row r="16" spans="1:11" s="4" customFormat="1" ht="15.75">
      <c r="A16" s="60" t="s">
        <v>0</v>
      </c>
      <c r="B16" s="61">
        <v>223</v>
      </c>
      <c r="C16" s="31" t="s">
        <v>7</v>
      </c>
      <c r="D16" s="17">
        <f t="shared" si="6"/>
        <v>272</v>
      </c>
      <c r="E16" s="17">
        <f t="shared" si="6"/>
        <v>0</v>
      </c>
      <c r="F16" s="17">
        <f t="shared" si="6"/>
        <v>272</v>
      </c>
      <c r="G16" s="17">
        <f t="shared" si="6"/>
        <v>-5</v>
      </c>
      <c r="H16" s="17">
        <f t="shared" si="6"/>
        <v>267</v>
      </c>
      <c r="I16" s="17">
        <f t="shared" si="6"/>
        <v>204</v>
      </c>
      <c r="J16" s="17">
        <f t="shared" si="2"/>
        <v>76.40449438202246</v>
      </c>
      <c r="K16" s="17"/>
    </row>
    <row r="17" spans="1:11" s="4" customFormat="1" ht="15.75" hidden="1">
      <c r="A17" s="60" t="s">
        <v>0</v>
      </c>
      <c r="B17" s="61">
        <v>224</v>
      </c>
      <c r="C17" s="31" t="s">
        <v>8</v>
      </c>
      <c r="D17" s="17">
        <f t="shared" si="6"/>
        <v>0</v>
      </c>
      <c r="E17" s="17">
        <f t="shared" si="6"/>
        <v>0</v>
      </c>
      <c r="F17" s="17">
        <f t="shared" si="6"/>
        <v>0</v>
      </c>
      <c r="G17" s="17"/>
      <c r="H17" s="17"/>
      <c r="I17" s="17">
        <f t="shared" si="6"/>
        <v>0</v>
      </c>
      <c r="J17" s="17" t="e">
        <f t="shared" si="2"/>
        <v>#DIV/0!</v>
      </c>
      <c r="K17" s="34"/>
    </row>
    <row r="18" spans="1:11" s="4" customFormat="1" ht="15.75">
      <c r="A18" s="60" t="s">
        <v>0</v>
      </c>
      <c r="B18" s="61">
        <v>225</v>
      </c>
      <c r="C18" s="31" t="s">
        <v>9</v>
      </c>
      <c r="D18" s="17">
        <f aca="true" t="shared" si="7" ref="D18:I18">D36+D51</f>
        <v>5</v>
      </c>
      <c r="E18" s="17">
        <f t="shared" si="7"/>
        <v>0</v>
      </c>
      <c r="F18" s="17">
        <f t="shared" si="7"/>
        <v>5</v>
      </c>
      <c r="G18" s="17">
        <f t="shared" si="7"/>
        <v>-5</v>
      </c>
      <c r="H18" s="17">
        <f t="shared" si="7"/>
        <v>0</v>
      </c>
      <c r="I18" s="17">
        <f t="shared" si="7"/>
        <v>0</v>
      </c>
      <c r="J18" s="17">
        <v>0</v>
      </c>
      <c r="K18" s="17"/>
    </row>
    <row r="19" spans="1:11" s="4" customFormat="1" ht="15.75">
      <c r="A19" s="60" t="s">
        <v>0</v>
      </c>
      <c r="B19" s="61">
        <v>226</v>
      </c>
      <c r="C19" s="31" t="s">
        <v>10</v>
      </c>
      <c r="D19" s="17">
        <f aca="true" t="shared" si="8" ref="D19:I19">SUM(D52)</f>
        <v>323</v>
      </c>
      <c r="E19" s="17">
        <f t="shared" si="8"/>
        <v>0</v>
      </c>
      <c r="F19" s="17">
        <f t="shared" si="8"/>
        <v>323</v>
      </c>
      <c r="G19" s="17">
        <f t="shared" si="8"/>
        <v>-183</v>
      </c>
      <c r="H19" s="17">
        <f t="shared" si="8"/>
        <v>140</v>
      </c>
      <c r="I19" s="17">
        <f t="shared" si="8"/>
        <v>0</v>
      </c>
      <c r="J19" s="17">
        <f t="shared" si="2"/>
        <v>0</v>
      </c>
      <c r="K19" s="17"/>
    </row>
    <row r="20" spans="1:11" s="3" customFormat="1" ht="15.75" hidden="1">
      <c r="A20" s="57" t="s">
        <v>0</v>
      </c>
      <c r="B20" s="58">
        <v>231</v>
      </c>
      <c r="C20" s="62" t="s">
        <v>11</v>
      </c>
      <c r="D20" s="14">
        <f>SUM(D61)</f>
        <v>0</v>
      </c>
      <c r="E20" s="14">
        <f>SUM(E61)</f>
        <v>0</v>
      </c>
      <c r="F20" s="14">
        <f>SUM(F61)</f>
        <v>0</v>
      </c>
      <c r="G20" s="14"/>
      <c r="H20" s="14"/>
      <c r="I20" s="14">
        <f>SUM(I61)</f>
        <v>0</v>
      </c>
      <c r="J20" s="17" t="e">
        <f t="shared" si="2"/>
        <v>#DIV/0!</v>
      </c>
      <c r="K20" s="33"/>
    </row>
    <row r="21" spans="1:11" s="3" customFormat="1" ht="15.75">
      <c r="A21" s="60" t="s">
        <v>0</v>
      </c>
      <c r="B21" s="61">
        <v>251</v>
      </c>
      <c r="C21" s="31" t="s">
        <v>79</v>
      </c>
      <c r="D21" s="17">
        <f aca="true" t="shared" si="9" ref="D21:I21">SUM(D63,D53)</f>
        <v>542</v>
      </c>
      <c r="E21" s="17">
        <f t="shared" si="9"/>
        <v>0</v>
      </c>
      <c r="F21" s="17">
        <f t="shared" si="9"/>
        <v>0</v>
      </c>
      <c r="G21" s="17">
        <f t="shared" si="9"/>
        <v>0</v>
      </c>
      <c r="H21" s="17">
        <f t="shared" si="9"/>
        <v>542</v>
      </c>
      <c r="I21" s="17">
        <f t="shared" si="9"/>
        <v>399</v>
      </c>
      <c r="J21" s="17">
        <f t="shared" si="2"/>
        <v>73.61623616236163</v>
      </c>
      <c r="K21" s="17"/>
    </row>
    <row r="22" spans="1:11" s="3" customFormat="1" ht="30">
      <c r="A22" s="60" t="s">
        <v>0</v>
      </c>
      <c r="B22" s="61">
        <v>263</v>
      </c>
      <c r="C22" s="84" t="s">
        <v>85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34"/>
    </row>
    <row r="23" spans="1:11" s="3" customFormat="1" ht="15.75">
      <c r="A23" s="57" t="s">
        <v>0</v>
      </c>
      <c r="B23" s="58">
        <v>290</v>
      </c>
      <c r="C23" s="62" t="s">
        <v>12</v>
      </c>
      <c r="D23" s="14">
        <f aca="true" t="shared" si="10" ref="D23:I23">D56+D65+D66+D37</f>
        <v>54</v>
      </c>
      <c r="E23" s="14">
        <f t="shared" si="10"/>
        <v>12</v>
      </c>
      <c r="F23" s="14">
        <f t="shared" si="10"/>
        <v>22</v>
      </c>
      <c r="G23" s="14">
        <f t="shared" si="10"/>
        <v>0</v>
      </c>
      <c r="H23" s="14">
        <f t="shared" si="10"/>
        <v>54</v>
      </c>
      <c r="I23" s="14">
        <f t="shared" si="10"/>
        <v>31</v>
      </c>
      <c r="J23" s="14">
        <f t="shared" si="2"/>
        <v>57.407407407407405</v>
      </c>
      <c r="K23" s="14"/>
    </row>
    <row r="24" spans="1:11" s="3" customFormat="1" ht="15.75">
      <c r="A24" s="57" t="s">
        <v>0</v>
      </c>
      <c r="B24" s="58">
        <v>300</v>
      </c>
      <c r="C24" s="62" t="s">
        <v>13</v>
      </c>
      <c r="D24" s="14">
        <f aca="true" t="shared" si="11" ref="D24:I24">SUM(D25:D26)</f>
        <v>25</v>
      </c>
      <c r="E24" s="14">
        <f t="shared" si="11"/>
        <v>0</v>
      </c>
      <c r="F24" s="14">
        <f t="shared" si="11"/>
        <v>25</v>
      </c>
      <c r="G24" s="14">
        <f t="shared" si="11"/>
        <v>-15</v>
      </c>
      <c r="H24" s="14">
        <f t="shared" si="11"/>
        <v>10</v>
      </c>
      <c r="I24" s="14">
        <f t="shared" si="11"/>
        <v>10</v>
      </c>
      <c r="J24" s="14">
        <f t="shared" si="2"/>
        <v>100</v>
      </c>
      <c r="K24" s="14"/>
    </row>
    <row r="25" spans="1:11" s="4" customFormat="1" ht="15.75">
      <c r="A25" s="60" t="s">
        <v>0</v>
      </c>
      <c r="B25" s="61">
        <v>310</v>
      </c>
      <c r="C25" s="31" t="s">
        <v>14</v>
      </c>
      <c r="D25" s="17">
        <f aca="true" t="shared" si="12" ref="D25:I25">D39+D58</f>
        <v>10</v>
      </c>
      <c r="E25" s="17">
        <f t="shared" si="12"/>
        <v>0</v>
      </c>
      <c r="F25" s="17">
        <f t="shared" si="12"/>
        <v>10</v>
      </c>
      <c r="G25" s="17">
        <f t="shared" si="12"/>
        <v>-10</v>
      </c>
      <c r="H25" s="17">
        <f t="shared" si="12"/>
        <v>0</v>
      </c>
      <c r="I25" s="17">
        <f t="shared" si="12"/>
        <v>0</v>
      </c>
      <c r="J25" s="17">
        <v>0</v>
      </c>
      <c r="K25" s="17"/>
    </row>
    <row r="26" spans="1:11" s="4" customFormat="1" ht="15.75">
      <c r="A26" s="60" t="s">
        <v>0</v>
      </c>
      <c r="B26" s="61">
        <v>340</v>
      </c>
      <c r="C26" s="31" t="s">
        <v>15</v>
      </c>
      <c r="D26" s="17">
        <f aca="true" t="shared" si="13" ref="D26:I26">SUM(D59,D40)</f>
        <v>15</v>
      </c>
      <c r="E26" s="17">
        <f t="shared" si="13"/>
        <v>0</v>
      </c>
      <c r="F26" s="17">
        <f t="shared" si="13"/>
        <v>15</v>
      </c>
      <c r="G26" s="17">
        <f t="shared" si="13"/>
        <v>-5</v>
      </c>
      <c r="H26" s="17">
        <f t="shared" si="13"/>
        <v>10</v>
      </c>
      <c r="I26" s="17">
        <f t="shared" si="13"/>
        <v>10</v>
      </c>
      <c r="J26" s="17">
        <f t="shared" si="2"/>
        <v>100</v>
      </c>
      <c r="K26" s="17"/>
    </row>
    <row r="27" spans="1:11" s="4" customFormat="1" ht="15.75">
      <c r="A27" s="63" t="s">
        <v>17</v>
      </c>
      <c r="B27" s="64"/>
      <c r="C27" s="65"/>
      <c r="D27" s="19">
        <f aca="true" t="shared" si="14" ref="D27:I27">SUM(D9,D13,D23,D24,D22,D21)</f>
        <v>4171</v>
      </c>
      <c r="E27" s="19">
        <f t="shared" si="14"/>
        <v>12</v>
      </c>
      <c r="F27" s="19">
        <f t="shared" si="14"/>
        <v>3597</v>
      </c>
      <c r="G27" s="19">
        <f t="shared" si="14"/>
        <v>397</v>
      </c>
      <c r="H27" s="19">
        <f t="shared" si="14"/>
        <v>4568</v>
      </c>
      <c r="I27" s="19">
        <f t="shared" si="14"/>
        <v>3079</v>
      </c>
      <c r="J27" s="19">
        <f t="shared" si="2"/>
        <v>67.40367775831874</v>
      </c>
      <c r="K27" s="19"/>
    </row>
    <row r="28" spans="1:11" s="4" customFormat="1" ht="15.75">
      <c r="A28" s="66" t="s">
        <v>16</v>
      </c>
      <c r="B28" s="61">
        <v>211</v>
      </c>
      <c r="C28" s="31" t="s">
        <v>1</v>
      </c>
      <c r="D28" s="17">
        <v>312</v>
      </c>
      <c r="E28" s="17">
        <v>0</v>
      </c>
      <c r="F28" s="17">
        <f>D28+E28</f>
        <v>312</v>
      </c>
      <c r="G28" s="17">
        <v>80</v>
      </c>
      <c r="H28" s="17">
        <v>392</v>
      </c>
      <c r="I28" s="16">
        <v>230</v>
      </c>
      <c r="J28" s="17">
        <f t="shared" si="2"/>
        <v>58.673469387755105</v>
      </c>
      <c r="K28" s="34"/>
    </row>
    <row r="29" spans="1:11" s="4" customFormat="1" ht="15.75" hidden="1">
      <c r="A29" s="66" t="s">
        <v>16</v>
      </c>
      <c r="B29" s="61">
        <v>212</v>
      </c>
      <c r="C29" s="31" t="s">
        <v>2</v>
      </c>
      <c r="D29" s="17">
        <v>0</v>
      </c>
      <c r="E29" s="17"/>
      <c r="F29" s="17"/>
      <c r="G29" s="17"/>
      <c r="H29" s="17"/>
      <c r="I29" s="16">
        <v>0</v>
      </c>
      <c r="J29" s="17" t="e">
        <f t="shared" si="2"/>
        <v>#DIV/0!</v>
      </c>
      <c r="K29" s="34"/>
    </row>
    <row r="30" spans="1:11" s="4" customFormat="1" ht="15.75">
      <c r="A30" s="66" t="s">
        <v>16</v>
      </c>
      <c r="B30" s="61">
        <v>213</v>
      </c>
      <c r="C30" s="31" t="s">
        <v>3</v>
      </c>
      <c r="D30" s="17">
        <v>90</v>
      </c>
      <c r="E30" s="17">
        <v>0</v>
      </c>
      <c r="F30" s="17">
        <f>D30+E30</f>
        <v>90</v>
      </c>
      <c r="G30" s="17">
        <v>21</v>
      </c>
      <c r="H30" s="17">
        <v>111</v>
      </c>
      <c r="I30" s="16">
        <v>111</v>
      </c>
      <c r="J30" s="17">
        <f t="shared" si="2"/>
        <v>100</v>
      </c>
      <c r="K30" s="34"/>
    </row>
    <row r="31" spans="1:11" s="4" customFormat="1" ht="15.75" hidden="1">
      <c r="A31" s="66" t="s">
        <v>16</v>
      </c>
      <c r="B31" s="61">
        <v>290</v>
      </c>
      <c r="C31" s="31" t="s">
        <v>12</v>
      </c>
      <c r="D31" s="17">
        <v>0</v>
      </c>
      <c r="E31" s="17">
        <v>0</v>
      </c>
      <c r="F31" s="17">
        <v>0</v>
      </c>
      <c r="G31" s="17"/>
      <c r="H31" s="17"/>
      <c r="I31" s="16">
        <v>0</v>
      </c>
      <c r="J31" s="14" t="e">
        <f t="shared" si="2"/>
        <v>#DIV/0!</v>
      </c>
      <c r="K31" s="34"/>
    </row>
    <row r="32" spans="1:11" s="4" customFormat="1" ht="15.75">
      <c r="A32" s="67"/>
      <c r="B32" s="64"/>
      <c r="C32" s="68" t="s">
        <v>18</v>
      </c>
      <c r="D32" s="19">
        <f aca="true" t="shared" si="15" ref="D32:I32">SUM(D28:D31)</f>
        <v>402</v>
      </c>
      <c r="E32" s="19">
        <f t="shared" si="15"/>
        <v>0</v>
      </c>
      <c r="F32" s="19">
        <f t="shared" si="15"/>
        <v>402</v>
      </c>
      <c r="G32" s="19">
        <f t="shared" si="15"/>
        <v>101</v>
      </c>
      <c r="H32" s="19">
        <f t="shared" si="15"/>
        <v>503</v>
      </c>
      <c r="I32" s="19">
        <f t="shared" si="15"/>
        <v>341</v>
      </c>
      <c r="J32" s="19">
        <f t="shared" si="2"/>
        <v>67.79324055666004</v>
      </c>
      <c r="K32" s="38"/>
    </row>
    <row r="33" spans="1:11" s="4" customFormat="1" ht="15.75">
      <c r="A33" s="66" t="s">
        <v>19</v>
      </c>
      <c r="B33" s="61">
        <v>211</v>
      </c>
      <c r="C33" s="31" t="s">
        <v>1</v>
      </c>
      <c r="D33" s="17">
        <v>110</v>
      </c>
      <c r="E33" s="17">
        <v>0</v>
      </c>
      <c r="F33" s="17">
        <f>D33+E33</f>
        <v>110</v>
      </c>
      <c r="G33" s="17">
        <v>0</v>
      </c>
      <c r="H33" s="17">
        <v>110</v>
      </c>
      <c r="I33" s="16">
        <v>69</v>
      </c>
      <c r="J33" s="17">
        <f t="shared" si="2"/>
        <v>62.727272727272734</v>
      </c>
      <c r="K33" s="34"/>
    </row>
    <row r="34" spans="1:11" s="4" customFormat="1" ht="15.75" hidden="1">
      <c r="A34" s="66" t="s">
        <v>19</v>
      </c>
      <c r="B34" s="61">
        <v>212</v>
      </c>
      <c r="C34" s="31" t="s">
        <v>2</v>
      </c>
      <c r="D34" s="17">
        <v>0</v>
      </c>
      <c r="E34" s="17"/>
      <c r="F34" s="17"/>
      <c r="G34" s="17"/>
      <c r="H34" s="17"/>
      <c r="I34" s="16">
        <v>0</v>
      </c>
      <c r="J34" s="17"/>
      <c r="K34" s="34"/>
    </row>
    <row r="35" spans="1:11" s="4" customFormat="1" ht="15.75">
      <c r="A35" s="66" t="s">
        <v>19</v>
      </c>
      <c r="B35" s="61">
        <v>213</v>
      </c>
      <c r="C35" s="31" t="s">
        <v>3</v>
      </c>
      <c r="D35" s="17">
        <v>38</v>
      </c>
      <c r="E35" s="17">
        <v>0</v>
      </c>
      <c r="F35" s="17">
        <f>D35+E35</f>
        <v>38</v>
      </c>
      <c r="G35" s="17">
        <v>0</v>
      </c>
      <c r="H35" s="17">
        <v>38</v>
      </c>
      <c r="I35" s="16">
        <v>22</v>
      </c>
      <c r="J35" s="17">
        <f t="shared" si="2"/>
        <v>57.89473684210527</v>
      </c>
      <c r="K35" s="34"/>
    </row>
    <row r="36" spans="1:11" s="4" customFormat="1" ht="15.75" hidden="1">
      <c r="A36" s="66" t="s">
        <v>19</v>
      </c>
      <c r="B36" s="61">
        <v>225</v>
      </c>
      <c r="C36" s="31" t="s">
        <v>9</v>
      </c>
      <c r="D36" s="17">
        <v>0</v>
      </c>
      <c r="E36" s="17"/>
      <c r="F36" s="17"/>
      <c r="G36" s="17">
        <v>0</v>
      </c>
      <c r="H36" s="17">
        <v>0</v>
      </c>
      <c r="I36" s="16">
        <v>0</v>
      </c>
      <c r="J36" s="17">
        <v>0</v>
      </c>
      <c r="K36" s="34"/>
    </row>
    <row r="37" spans="1:11" s="4" customFormat="1" ht="15.75" hidden="1">
      <c r="A37" s="73" t="s">
        <v>19</v>
      </c>
      <c r="B37" s="58">
        <v>290</v>
      </c>
      <c r="C37" s="62" t="s">
        <v>12</v>
      </c>
      <c r="D37" s="17">
        <v>0</v>
      </c>
      <c r="E37" s="17"/>
      <c r="F37" s="17"/>
      <c r="G37" s="17"/>
      <c r="H37" s="17"/>
      <c r="I37" s="16">
        <v>0</v>
      </c>
      <c r="J37" s="17" t="e">
        <f t="shared" si="2"/>
        <v>#DIV/0!</v>
      </c>
      <c r="K37" s="34"/>
    </row>
    <row r="38" spans="1:11" s="4" customFormat="1" ht="15.75" hidden="1">
      <c r="A38" s="57" t="s">
        <v>0</v>
      </c>
      <c r="B38" s="58">
        <v>300</v>
      </c>
      <c r="C38" s="62" t="s">
        <v>13</v>
      </c>
      <c r="D38" s="14">
        <f aca="true" t="shared" si="16" ref="D38:I38">D39+D40</f>
        <v>0</v>
      </c>
      <c r="E38" s="14">
        <f t="shared" si="16"/>
        <v>0</v>
      </c>
      <c r="F38" s="14">
        <f t="shared" si="16"/>
        <v>0</v>
      </c>
      <c r="G38" s="14">
        <f t="shared" si="16"/>
        <v>0</v>
      </c>
      <c r="H38" s="14">
        <f t="shared" si="16"/>
        <v>0</v>
      </c>
      <c r="I38" s="14">
        <f t="shared" si="16"/>
        <v>0</v>
      </c>
      <c r="J38" s="17" t="e">
        <f t="shared" si="2"/>
        <v>#DIV/0!</v>
      </c>
      <c r="K38" s="14"/>
    </row>
    <row r="39" spans="1:11" s="4" customFormat="1" ht="15.75" hidden="1">
      <c r="A39" s="66" t="s">
        <v>19</v>
      </c>
      <c r="B39" s="61">
        <v>310</v>
      </c>
      <c r="C39" s="31" t="s">
        <v>14</v>
      </c>
      <c r="D39" s="17">
        <v>0</v>
      </c>
      <c r="E39" s="17"/>
      <c r="F39" s="17"/>
      <c r="G39" s="17">
        <v>0</v>
      </c>
      <c r="H39" s="17">
        <v>0</v>
      </c>
      <c r="I39" s="16">
        <v>0</v>
      </c>
      <c r="J39" s="17" t="e">
        <f t="shared" si="2"/>
        <v>#DIV/0!</v>
      </c>
      <c r="K39" s="34"/>
    </row>
    <row r="40" spans="1:11" s="4" customFormat="1" ht="15.75" hidden="1">
      <c r="A40" s="66" t="s">
        <v>19</v>
      </c>
      <c r="B40" s="61">
        <v>340</v>
      </c>
      <c r="C40" s="31" t="s">
        <v>15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6">
        <v>0</v>
      </c>
      <c r="J40" s="17" t="e">
        <f t="shared" si="2"/>
        <v>#DIV/0!</v>
      </c>
      <c r="K40" s="34"/>
    </row>
    <row r="41" spans="1:11" s="4" customFormat="1" ht="15.75">
      <c r="A41" s="67"/>
      <c r="B41" s="64"/>
      <c r="C41" s="68" t="s">
        <v>18</v>
      </c>
      <c r="D41" s="19">
        <f aca="true" t="shared" si="17" ref="D41:I41">D33+D34+D35+D36+D37+D38</f>
        <v>148</v>
      </c>
      <c r="E41" s="19">
        <f t="shared" si="17"/>
        <v>0</v>
      </c>
      <c r="F41" s="19">
        <f t="shared" si="17"/>
        <v>148</v>
      </c>
      <c r="G41" s="19">
        <f t="shared" si="17"/>
        <v>0</v>
      </c>
      <c r="H41" s="19">
        <f t="shared" si="17"/>
        <v>148</v>
      </c>
      <c r="I41" s="19">
        <f t="shared" si="17"/>
        <v>91</v>
      </c>
      <c r="J41" s="19">
        <f t="shared" si="2"/>
        <v>61.48648648648649</v>
      </c>
      <c r="K41" s="19"/>
    </row>
    <row r="42" spans="1:11" s="4" customFormat="1" ht="15.75">
      <c r="A42" s="66" t="s">
        <v>20</v>
      </c>
      <c r="B42" s="58">
        <v>210</v>
      </c>
      <c r="C42" s="59" t="s">
        <v>31</v>
      </c>
      <c r="D42" s="14">
        <f aca="true" t="shared" si="18" ref="D42:I42">SUM(D43:D45)</f>
        <v>2259</v>
      </c>
      <c r="E42" s="14">
        <f t="shared" si="18"/>
        <v>0</v>
      </c>
      <c r="F42" s="14">
        <f t="shared" si="18"/>
        <v>2259</v>
      </c>
      <c r="G42" s="14">
        <f t="shared" si="18"/>
        <v>494</v>
      </c>
      <c r="H42" s="14">
        <f t="shared" si="18"/>
        <v>2753</v>
      </c>
      <c r="I42" s="14">
        <f t="shared" si="18"/>
        <v>1866</v>
      </c>
      <c r="J42" s="14">
        <f t="shared" si="2"/>
        <v>67.78060297856884</v>
      </c>
      <c r="K42" s="33"/>
    </row>
    <row r="43" spans="1:11" s="4" customFormat="1" ht="15.75">
      <c r="A43" s="66" t="s">
        <v>20</v>
      </c>
      <c r="B43" s="61">
        <v>211</v>
      </c>
      <c r="C43" s="31" t="s">
        <v>1</v>
      </c>
      <c r="D43" s="17">
        <v>1689</v>
      </c>
      <c r="E43" s="17">
        <v>0</v>
      </c>
      <c r="F43" s="17">
        <f>D43+E43</f>
        <v>1689</v>
      </c>
      <c r="G43" s="17">
        <v>424</v>
      </c>
      <c r="H43" s="17">
        <v>2113</v>
      </c>
      <c r="I43" s="16">
        <v>1351</v>
      </c>
      <c r="J43" s="17">
        <f t="shared" si="2"/>
        <v>63.937529578797914</v>
      </c>
      <c r="K43" s="34"/>
    </row>
    <row r="44" spans="1:11" s="4" customFormat="1" ht="15.75">
      <c r="A44" s="66" t="s">
        <v>20</v>
      </c>
      <c r="B44" s="61">
        <v>212</v>
      </c>
      <c r="C44" s="31" t="s">
        <v>2</v>
      </c>
      <c r="D44" s="17">
        <v>20</v>
      </c>
      <c r="E44" s="17">
        <v>0</v>
      </c>
      <c r="F44" s="17">
        <f>D44+E44</f>
        <v>20</v>
      </c>
      <c r="G44" s="17">
        <v>25</v>
      </c>
      <c r="H44" s="17">
        <v>45</v>
      </c>
      <c r="I44" s="16">
        <v>14</v>
      </c>
      <c r="J44" s="17">
        <f t="shared" si="2"/>
        <v>31.11111111111111</v>
      </c>
      <c r="K44" s="34"/>
    </row>
    <row r="45" spans="1:11" s="4" customFormat="1" ht="15.75">
      <c r="A45" s="66" t="s">
        <v>20</v>
      </c>
      <c r="B45" s="61">
        <v>213</v>
      </c>
      <c r="C45" s="31" t="s">
        <v>3</v>
      </c>
      <c r="D45" s="17">
        <v>550</v>
      </c>
      <c r="E45" s="17">
        <v>0</v>
      </c>
      <c r="F45" s="17">
        <f>D45+E45</f>
        <v>550</v>
      </c>
      <c r="G45" s="17">
        <v>45</v>
      </c>
      <c r="H45" s="17">
        <v>595</v>
      </c>
      <c r="I45" s="16">
        <v>501</v>
      </c>
      <c r="J45" s="17">
        <f t="shared" si="2"/>
        <v>84.2016806722689</v>
      </c>
      <c r="K45" s="34"/>
    </row>
    <row r="46" spans="1:11" s="4" customFormat="1" ht="15.75">
      <c r="A46" s="66" t="s">
        <v>20</v>
      </c>
      <c r="B46" s="58">
        <v>220</v>
      </c>
      <c r="C46" s="62" t="s">
        <v>4</v>
      </c>
      <c r="D46" s="14">
        <f aca="true" t="shared" si="19" ref="D46:I46">SUM(D47:D52)</f>
        <v>741</v>
      </c>
      <c r="E46" s="14">
        <f t="shared" si="19"/>
        <v>0</v>
      </c>
      <c r="F46" s="14">
        <f t="shared" si="19"/>
        <v>741</v>
      </c>
      <c r="G46" s="14">
        <f t="shared" si="19"/>
        <v>-183</v>
      </c>
      <c r="H46" s="14">
        <f t="shared" si="19"/>
        <v>558</v>
      </c>
      <c r="I46" s="14">
        <f t="shared" si="19"/>
        <v>341</v>
      </c>
      <c r="J46" s="14">
        <f t="shared" si="2"/>
        <v>61.111111111111114</v>
      </c>
      <c r="K46" s="14"/>
    </row>
    <row r="47" spans="1:11" s="4" customFormat="1" ht="15.75">
      <c r="A47" s="66" t="s">
        <v>20</v>
      </c>
      <c r="B47" s="61">
        <v>221</v>
      </c>
      <c r="C47" s="31" t="s">
        <v>5</v>
      </c>
      <c r="D47" s="17">
        <v>139</v>
      </c>
      <c r="E47" s="17">
        <v>0</v>
      </c>
      <c r="F47" s="17">
        <f aca="true" t="shared" si="20" ref="F47:F52">D47+E47</f>
        <v>139</v>
      </c>
      <c r="G47" s="17">
        <v>0</v>
      </c>
      <c r="H47" s="17">
        <v>139</v>
      </c>
      <c r="I47" s="16">
        <v>134</v>
      </c>
      <c r="J47" s="17">
        <f t="shared" si="2"/>
        <v>96.40287769784173</v>
      </c>
      <c r="K47" s="34"/>
    </row>
    <row r="48" spans="1:11" s="4" customFormat="1" ht="15.75">
      <c r="A48" s="66" t="s">
        <v>20</v>
      </c>
      <c r="B48" s="61">
        <v>222</v>
      </c>
      <c r="C48" s="31" t="s">
        <v>6</v>
      </c>
      <c r="D48" s="17">
        <v>2</v>
      </c>
      <c r="E48" s="17">
        <v>0</v>
      </c>
      <c r="F48" s="17">
        <f t="shared" si="20"/>
        <v>2</v>
      </c>
      <c r="G48" s="17">
        <v>10</v>
      </c>
      <c r="H48" s="17">
        <v>12</v>
      </c>
      <c r="I48" s="16">
        <v>3</v>
      </c>
      <c r="J48" s="17">
        <f t="shared" si="2"/>
        <v>25</v>
      </c>
      <c r="K48" s="34"/>
    </row>
    <row r="49" spans="1:11" s="4" customFormat="1" ht="15.75">
      <c r="A49" s="66" t="s">
        <v>20</v>
      </c>
      <c r="B49" s="61">
        <v>223</v>
      </c>
      <c r="C49" s="31" t="s">
        <v>7</v>
      </c>
      <c r="D49" s="17">
        <v>272</v>
      </c>
      <c r="E49" s="17">
        <v>0</v>
      </c>
      <c r="F49" s="17">
        <f t="shared" si="20"/>
        <v>272</v>
      </c>
      <c r="G49" s="17">
        <v>-5</v>
      </c>
      <c r="H49" s="17">
        <v>267</v>
      </c>
      <c r="I49" s="16">
        <v>204</v>
      </c>
      <c r="J49" s="17">
        <f t="shared" si="2"/>
        <v>76.40449438202246</v>
      </c>
      <c r="K49" s="34"/>
    </row>
    <row r="50" spans="1:11" s="4" customFormat="1" ht="15.75" hidden="1">
      <c r="A50" s="66" t="s">
        <v>20</v>
      </c>
      <c r="B50" s="61">
        <v>224</v>
      </c>
      <c r="C50" s="31" t="s">
        <v>8</v>
      </c>
      <c r="D50" s="17">
        <v>0</v>
      </c>
      <c r="E50" s="14">
        <v>0</v>
      </c>
      <c r="F50" s="17">
        <f t="shared" si="20"/>
        <v>0</v>
      </c>
      <c r="G50" s="17"/>
      <c r="H50" s="17"/>
      <c r="I50" s="16">
        <v>0</v>
      </c>
      <c r="J50" s="17" t="e">
        <f t="shared" si="2"/>
        <v>#DIV/0!</v>
      </c>
      <c r="K50" s="34"/>
    </row>
    <row r="51" spans="1:11" s="4" customFormat="1" ht="15.75">
      <c r="A51" s="66" t="s">
        <v>20</v>
      </c>
      <c r="B51" s="61">
        <v>225</v>
      </c>
      <c r="C51" s="31" t="s">
        <v>9</v>
      </c>
      <c r="D51" s="17">
        <v>5</v>
      </c>
      <c r="E51" s="17">
        <v>0</v>
      </c>
      <c r="F51" s="17">
        <f t="shared" si="20"/>
        <v>5</v>
      </c>
      <c r="G51" s="17">
        <v>-5</v>
      </c>
      <c r="H51" s="17">
        <v>0</v>
      </c>
      <c r="I51" s="16">
        <v>0</v>
      </c>
      <c r="J51" s="17">
        <v>0</v>
      </c>
      <c r="K51" s="34"/>
    </row>
    <row r="52" spans="1:11" s="4" customFormat="1" ht="15.75">
      <c r="A52" s="66" t="s">
        <v>20</v>
      </c>
      <c r="B52" s="61">
        <v>226</v>
      </c>
      <c r="C52" s="31" t="s">
        <v>10</v>
      </c>
      <c r="D52" s="17">
        <v>323</v>
      </c>
      <c r="E52" s="17">
        <v>0</v>
      </c>
      <c r="F52" s="17">
        <f t="shared" si="20"/>
        <v>323</v>
      </c>
      <c r="G52" s="17">
        <v>-183</v>
      </c>
      <c r="H52" s="17">
        <v>140</v>
      </c>
      <c r="I52" s="16">
        <v>0</v>
      </c>
      <c r="J52" s="17">
        <f t="shared" si="2"/>
        <v>0</v>
      </c>
      <c r="K52" s="34"/>
    </row>
    <row r="53" spans="1:11" s="4" customFormat="1" ht="15.75" hidden="1">
      <c r="A53" s="66" t="s">
        <v>20</v>
      </c>
      <c r="B53" s="61">
        <v>251</v>
      </c>
      <c r="C53" s="31" t="s">
        <v>79</v>
      </c>
      <c r="D53" s="17">
        <v>0</v>
      </c>
      <c r="E53" s="17"/>
      <c r="F53" s="17"/>
      <c r="G53" s="17"/>
      <c r="H53" s="17"/>
      <c r="I53" s="16">
        <v>0</v>
      </c>
      <c r="J53" s="14" t="e">
        <f t="shared" si="2"/>
        <v>#DIV/0!</v>
      </c>
      <c r="K53" s="34"/>
    </row>
    <row r="54" spans="1:11" s="4" customFormat="1" ht="30" hidden="1">
      <c r="A54" s="66" t="s">
        <v>20</v>
      </c>
      <c r="B54" s="61">
        <v>263</v>
      </c>
      <c r="C54" s="84" t="s">
        <v>82</v>
      </c>
      <c r="D54" s="17">
        <v>0</v>
      </c>
      <c r="E54" s="17"/>
      <c r="F54" s="17"/>
      <c r="G54" s="17"/>
      <c r="H54" s="17"/>
      <c r="I54" s="16">
        <v>0</v>
      </c>
      <c r="J54" s="14" t="e">
        <f t="shared" si="2"/>
        <v>#DIV/0!</v>
      </c>
      <c r="K54" s="34"/>
    </row>
    <row r="55" spans="1:11" s="4" customFormat="1" ht="15.75" hidden="1">
      <c r="A55" s="66" t="s">
        <v>20</v>
      </c>
      <c r="B55" s="58">
        <v>251</v>
      </c>
      <c r="C55" s="62" t="s">
        <v>79</v>
      </c>
      <c r="D55" s="17">
        <v>0</v>
      </c>
      <c r="E55" s="17"/>
      <c r="F55" s="17"/>
      <c r="G55" s="17"/>
      <c r="H55" s="17"/>
      <c r="I55" s="16">
        <v>0</v>
      </c>
      <c r="J55" s="14" t="e">
        <f t="shared" si="2"/>
        <v>#DIV/0!</v>
      </c>
      <c r="K55" s="33"/>
    </row>
    <row r="56" spans="1:11" s="4" customFormat="1" ht="15.75">
      <c r="A56" s="66" t="s">
        <v>20</v>
      </c>
      <c r="B56" s="58">
        <v>290</v>
      </c>
      <c r="C56" s="62" t="s">
        <v>12</v>
      </c>
      <c r="D56" s="14">
        <v>44</v>
      </c>
      <c r="E56" s="14">
        <v>12</v>
      </c>
      <c r="F56" s="14">
        <v>12</v>
      </c>
      <c r="G56" s="14">
        <v>0</v>
      </c>
      <c r="H56" s="14">
        <v>44</v>
      </c>
      <c r="I56" s="14">
        <v>31</v>
      </c>
      <c r="J56" s="14">
        <f t="shared" si="2"/>
        <v>70.45454545454545</v>
      </c>
      <c r="K56" s="33"/>
    </row>
    <row r="57" spans="1:11" s="4" customFormat="1" ht="15.75">
      <c r="A57" s="66" t="s">
        <v>20</v>
      </c>
      <c r="B57" s="58">
        <v>300</v>
      </c>
      <c r="C57" s="62" t="s">
        <v>13</v>
      </c>
      <c r="D57" s="14">
        <f aca="true" t="shared" si="21" ref="D57:I57">SUM(D58:D59)</f>
        <v>25</v>
      </c>
      <c r="E57" s="14">
        <f t="shared" si="21"/>
        <v>0</v>
      </c>
      <c r="F57" s="14">
        <f t="shared" si="21"/>
        <v>25</v>
      </c>
      <c r="G57" s="14">
        <f t="shared" si="21"/>
        <v>-15</v>
      </c>
      <c r="H57" s="14">
        <f t="shared" si="21"/>
        <v>10</v>
      </c>
      <c r="I57" s="14">
        <f t="shared" si="21"/>
        <v>10</v>
      </c>
      <c r="J57" s="14">
        <f t="shared" si="2"/>
        <v>100</v>
      </c>
      <c r="K57" s="14"/>
    </row>
    <row r="58" spans="1:11" s="4" customFormat="1" ht="15.75">
      <c r="A58" s="66" t="s">
        <v>20</v>
      </c>
      <c r="B58" s="61">
        <v>310</v>
      </c>
      <c r="C58" s="31" t="s">
        <v>14</v>
      </c>
      <c r="D58" s="17">
        <v>10</v>
      </c>
      <c r="E58" s="17">
        <v>0</v>
      </c>
      <c r="F58" s="17">
        <f>D58+E58</f>
        <v>10</v>
      </c>
      <c r="G58" s="17">
        <v>-10</v>
      </c>
      <c r="H58" s="17">
        <v>0</v>
      </c>
      <c r="I58" s="16">
        <v>0</v>
      </c>
      <c r="J58" s="17">
        <v>0</v>
      </c>
      <c r="K58" s="34"/>
    </row>
    <row r="59" spans="1:11" s="4" customFormat="1" ht="15.75">
      <c r="A59" s="66" t="s">
        <v>20</v>
      </c>
      <c r="B59" s="61">
        <v>340</v>
      </c>
      <c r="C59" s="31" t="s">
        <v>15</v>
      </c>
      <c r="D59" s="17">
        <v>15</v>
      </c>
      <c r="E59" s="17">
        <v>0</v>
      </c>
      <c r="F59" s="17">
        <f>D59+E59</f>
        <v>15</v>
      </c>
      <c r="G59" s="17">
        <v>-5</v>
      </c>
      <c r="H59" s="17">
        <v>10</v>
      </c>
      <c r="I59" s="16">
        <v>10</v>
      </c>
      <c r="J59" s="17">
        <f t="shared" si="2"/>
        <v>100</v>
      </c>
      <c r="K59" s="34"/>
    </row>
    <row r="60" spans="1:11" s="3" customFormat="1" ht="15.75">
      <c r="A60" s="63"/>
      <c r="B60" s="69"/>
      <c r="C60" s="68" t="s">
        <v>18</v>
      </c>
      <c r="D60" s="19">
        <f aca="true" t="shared" si="22" ref="D60:I60">SUM(D42,D46,D56,D57,D54,D53)</f>
        <v>3069</v>
      </c>
      <c r="E60" s="19">
        <f t="shared" si="22"/>
        <v>12</v>
      </c>
      <c r="F60" s="19">
        <f t="shared" si="22"/>
        <v>3037</v>
      </c>
      <c r="G60" s="19">
        <f t="shared" si="22"/>
        <v>296</v>
      </c>
      <c r="H60" s="19">
        <f t="shared" si="22"/>
        <v>3365</v>
      </c>
      <c r="I60" s="19">
        <f t="shared" si="22"/>
        <v>2248</v>
      </c>
      <c r="J60" s="19">
        <f t="shared" si="2"/>
        <v>66.80534918276373</v>
      </c>
      <c r="K60" s="19"/>
    </row>
    <row r="61" spans="1:11" s="4" customFormat="1" ht="15.75" hidden="1">
      <c r="A61" s="70" t="s">
        <v>24</v>
      </c>
      <c r="B61" s="71">
        <v>231</v>
      </c>
      <c r="C61" s="72" t="s">
        <v>25</v>
      </c>
      <c r="D61" s="20">
        <v>0</v>
      </c>
      <c r="E61" s="20">
        <v>0</v>
      </c>
      <c r="F61" s="20">
        <f>D61+E61</f>
        <v>0</v>
      </c>
      <c r="G61" s="20"/>
      <c r="H61" s="20"/>
      <c r="I61" s="12">
        <v>0</v>
      </c>
      <c r="J61" s="14" t="e">
        <f t="shared" si="2"/>
        <v>#DIV/0!</v>
      </c>
      <c r="K61" s="40"/>
    </row>
    <row r="62" spans="1:11" s="4" customFormat="1" ht="15.75" hidden="1">
      <c r="A62" s="113"/>
      <c r="B62" s="114"/>
      <c r="C62" s="115"/>
      <c r="D62" s="20"/>
      <c r="E62" s="20"/>
      <c r="F62" s="20"/>
      <c r="G62" s="20"/>
      <c r="H62" s="20"/>
      <c r="I62" s="12"/>
      <c r="J62" s="14" t="e">
        <f t="shared" si="2"/>
        <v>#DIV/0!</v>
      </c>
      <c r="K62" s="40"/>
    </row>
    <row r="63" spans="1:11" s="4" customFormat="1" ht="15.75">
      <c r="A63" s="66" t="s">
        <v>83</v>
      </c>
      <c r="B63" s="61">
        <v>251</v>
      </c>
      <c r="C63" s="31" t="s">
        <v>79</v>
      </c>
      <c r="D63" s="25">
        <v>542</v>
      </c>
      <c r="E63" s="25"/>
      <c r="F63" s="25"/>
      <c r="G63" s="25">
        <v>0</v>
      </c>
      <c r="H63" s="25">
        <v>542</v>
      </c>
      <c r="I63" s="28">
        <v>399</v>
      </c>
      <c r="J63" s="17">
        <f t="shared" si="2"/>
        <v>73.61623616236163</v>
      </c>
      <c r="K63" s="34"/>
    </row>
    <row r="64" spans="1:11" s="4" customFormat="1" ht="15.75">
      <c r="A64" s="88"/>
      <c r="B64" s="69"/>
      <c r="C64" s="68" t="s">
        <v>18</v>
      </c>
      <c r="D64" s="18">
        <f aca="true" t="shared" si="23" ref="D64:I64">SUM(D63)</f>
        <v>542</v>
      </c>
      <c r="E64" s="18">
        <f t="shared" si="23"/>
        <v>0</v>
      </c>
      <c r="F64" s="18">
        <f t="shared" si="23"/>
        <v>0</v>
      </c>
      <c r="G64" s="18">
        <f t="shared" si="23"/>
        <v>0</v>
      </c>
      <c r="H64" s="18">
        <f t="shared" si="23"/>
        <v>542</v>
      </c>
      <c r="I64" s="18">
        <f t="shared" si="23"/>
        <v>399</v>
      </c>
      <c r="J64" s="19">
        <f t="shared" si="2"/>
        <v>73.61623616236163</v>
      </c>
      <c r="K64" s="89"/>
    </row>
    <row r="65" spans="1:11" s="4" customFormat="1" ht="15.75">
      <c r="A65" s="70" t="s">
        <v>24</v>
      </c>
      <c r="B65" s="71">
        <v>290</v>
      </c>
      <c r="C65" s="72" t="s">
        <v>26</v>
      </c>
      <c r="D65" s="20">
        <v>10</v>
      </c>
      <c r="E65" s="20">
        <v>0</v>
      </c>
      <c r="F65" s="20">
        <f>D65+E65</f>
        <v>10</v>
      </c>
      <c r="G65" s="20">
        <v>0</v>
      </c>
      <c r="H65" s="20">
        <v>10</v>
      </c>
      <c r="I65" s="12">
        <v>0</v>
      </c>
      <c r="J65" s="20">
        <f t="shared" si="2"/>
        <v>0</v>
      </c>
      <c r="K65" s="40"/>
    </row>
    <row r="66" spans="1:11" s="4" customFormat="1" ht="15.75" hidden="1">
      <c r="A66" s="39" t="s">
        <v>86</v>
      </c>
      <c r="B66" s="13">
        <v>290</v>
      </c>
      <c r="C66" s="12" t="s">
        <v>27</v>
      </c>
      <c r="D66" s="20">
        <v>0</v>
      </c>
      <c r="E66" s="20">
        <v>0</v>
      </c>
      <c r="F66" s="20">
        <f>D66+E66</f>
        <v>0</v>
      </c>
      <c r="G66" s="20"/>
      <c r="H66" s="20"/>
      <c r="I66" s="12">
        <v>0</v>
      </c>
      <c r="J66" s="14" t="e">
        <f t="shared" si="2"/>
        <v>#DIV/0!</v>
      </c>
      <c r="K66" s="40"/>
    </row>
    <row r="67" spans="1:11" s="3" customFormat="1" ht="15.75">
      <c r="A67" s="123" t="s">
        <v>29</v>
      </c>
      <c r="B67" s="124"/>
      <c r="C67" s="124"/>
      <c r="D67" s="19">
        <f aca="true" t="shared" si="24" ref="D67:I67">SUM(D32,D41,D60,D61,D65,D66,D64)</f>
        <v>4171</v>
      </c>
      <c r="E67" s="19">
        <f t="shared" si="24"/>
        <v>12</v>
      </c>
      <c r="F67" s="19">
        <f t="shared" si="24"/>
        <v>3597</v>
      </c>
      <c r="G67" s="19">
        <f t="shared" si="24"/>
        <v>397</v>
      </c>
      <c r="H67" s="19">
        <f t="shared" si="24"/>
        <v>4568</v>
      </c>
      <c r="I67" s="19">
        <f t="shared" si="24"/>
        <v>3079</v>
      </c>
      <c r="J67" s="19">
        <f t="shared" si="2"/>
        <v>67.40367775831874</v>
      </c>
      <c r="K67" s="19"/>
    </row>
    <row r="68" spans="1:11" s="4" customFormat="1" ht="18.75" customHeight="1">
      <c r="A68" s="32" t="s">
        <v>22</v>
      </c>
      <c r="B68" s="21"/>
      <c r="C68" s="22"/>
      <c r="D68" s="23"/>
      <c r="E68" s="20"/>
      <c r="F68" s="20"/>
      <c r="G68" s="20"/>
      <c r="H68" s="20"/>
      <c r="I68" s="22"/>
      <c r="J68" s="20"/>
      <c r="K68" s="41"/>
    </row>
    <row r="69" spans="1:11" s="9" customFormat="1" ht="21" customHeight="1">
      <c r="A69" s="73" t="s">
        <v>23</v>
      </c>
      <c r="B69" s="58">
        <v>210</v>
      </c>
      <c r="C69" s="59" t="s">
        <v>31</v>
      </c>
      <c r="D69" s="24">
        <f aca="true" t="shared" si="25" ref="D69:I69">SUM(D70:D71)</f>
        <v>64</v>
      </c>
      <c r="E69" s="24">
        <f t="shared" si="25"/>
        <v>0</v>
      </c>
      <c r="F69" s="24">
        <f t="shared" si="25"/>
        <v>64</v>
      </c>
      <c r="G69" s="24">
        <f t="shared" si="25"/>
        <v>0</v>
      </c>
      <c r="H69" s="24">
        <f t="shared" si="25"/>
        <v>64</v>
      </c>
      <c r="I69" s="24">
        <f t="shared" si="25"/>
        <v>50</v>
      </c>
      <c r="J69" s="14">
        <f t="shared" si="2"/>
        <v>78.125</v>
      </c>
      <c r="K69" s="42"/>
    </row>
    <row r="70" spans="1:11" s="4" customFormat="1" ht="15.75">
      <c r="A70" s="66" t="s">
        <v>23</v>
      </c>
      <c r="B70" s="61">
        <v>211</v>
      </c>
      <c r="C70" s="31" t="s">
        <v>1</v>
      </c>
      <c r="D70" s="17">
        <v>46</v>
      </c>
      <c r="E70" s="17">
        <v>0</v>
      </c>
      <c r="F70" s="17">
        <f>D70+E70</f>
        <v>46</v>
      </c>
      <c r="G70" s="17">
        <v>-2</v>
      </c>
      <c r="H70" s="17">
        <v>44</v>
      </c>
      <c r="I70" s="16">
        <v>30</v>
      </c>
      <c r="J70" s="17">
        <f t="shared" si="2"/>
        <v>68.18181818181817</v>
      </c>
      <c r="K70" s="34"/>
    </row>
    <row r="71" spans="1:11" s="4" customFormat="1" ht="15.75">
      <c r="A71" s="66" t="s">
        <v>23</v>
      </c>
      <c r="B71" s="61">
        <v>213</v>
      </c>
      <c r="C71" s="31" t="s">
        <v>3</v>
      </c>
      <c r="D71" s="17">
        <v>18</v>
      </c>
      <c r="E71" s="17">
        <v>0</v>
      </c>
      <c r="F71" s="17">
        <f>D71+E71</f>
        <v>18</v>
      </c>
      <c r="G71" s="17">
        <v>2</v>
      </c>
      <c r="H71" s="17">
        <v>20</v>
      </c>
      <c r="I71" s="16">
        <v>20</v>
      </c>
      <c r="J71" s="17">
        <f t="shared" si="2"/>
        <v>100</v>
      </c>
      <c r="K71" s="34"/>
    </row>
    <row r="72" spans="1:11" s="3" customFormat="1" ht="15.75" hidden="1">
      <c r="A72" s="73" t="s">
        <v>23</v>
      </c>
      <c r="B72" s="58">
        <v>220</v>
      </c>
      <c r="C72" s="62" t="s">
        <v>4</v>
      </c>
      <c r="D72" s="14">
        <f>SUM(D73:D78)</f>
        <v>0</v>
      </c>
      <c r="E72" s="14"/>
      <c r="F72" s="14"/>
      <c r="G72" s="14"/>
      <c r="H72" s="14"/>
      <c r="I72" s="14">
        <f>SUM(I73:I78)</f>
        <v>0</v>
      </c>
      <c r="J72" s="17" t="e">
        <f t="shared" si="2"/>
        <v>#DIV/0!</v>
      </c>
      <c r="K72" s="35"/>
    </row>
    <row r="73" spans="1:11" s="4" customFormat="1" ht="15.75" hidden="1">
      <c r="A73" s="66" t="s">
        <v>23</v>
      </c>
      <c r="B73" s="61">
        <v>221</v>
      </c>
      <c r="C73" s="31" t="s">
        <v>5</v>
      </c>
      <c r="D73" s="17">
        <v>0</v>
      </c>
      <c r="E73" s="17"/>
      <c r="F73" s="17"/>
      <c r="G73" s="17"/>
      <c r="H73" s="17"/>
      <c r="I73" s="16">
        <v>0</v>
      </c>
      <c r="J73" s="17" t="e">
        <f t="shared" si="2"/>
        <v>#DIV/0!</v>
      </c>
      <c r="K73" s="34"/>
    </row>
    <row r="74" spans="1:11" s="4" customFormat="1" ht="15.75" hidden="1">
      <c r="A74" s="66" t="s">
        <v>23</v>
      </c>
      <c r="B74" s="61">
        <v>222</v>
      </c>
      <c r="C74" s="31" t="s">
        <v>6</v>
      </c>
      <c r="D74" s="17">
        <v>0</v>
      </c>
      <c r="E74" s="17"/>
      <c r="F74" s="17"/>
      <c r="G74" s="17"/>
      <c r="H74" s="17"/>
      <c r="I74" s="16">
        <v>0</v>
      </c>
      <c r="J74" s="17" t="e">
        <f aca="true" t="shared" si="26" ref="J74:J136">I74/H74*100</f>
        <v>#DIV/0!</v>
      </c>
      <c r="K74" s="34"/>
    </row>
    <row r="75" spans="1:11" s="4" customFormat="1" ht="15.75" hidden="1">
      <c r="A75" s="66" t="s">
        <v>23</v>
      </c>
      <c r="B75" s="61">
        <v>223</v>
      </c>
      <c r="C75" s="31" t="s">
        <v>7</v>
      </c>
      <c r="D75" s="17">
        <v>0</v>
      </c>
      <c r="E75" s="17"/>
      <c r="F75" s="17"/>
      <c r="G75" s="17"/>
      <c r="H75" s="17"/>
      <c r="I75" s="16">
        <v>0</v>
      </c>
      <c r="J75" s="17" t="e">
        <f t="shared" si="26"/>
        <v>#DIV/0!</v>
      </c>
      <c r="K75" s="34"/>
    </row>
    <row r="76" spans="1:11" s="4" customFormat="1" ht="15.75" hidden="1">
      <c r="A76" s="66" t="s">
        <v>23</v>
      </c>
      <c r="B76" s="61">
        <v>224</v>
      </c>
      <c r="C76" s="31" t="s">
        <v>8</v>
      </c>
      <c r="D76" s="17">
        <v>0</v>
      </c>
      <c r="E76" s="17"/>
      <c r="F76" s="17"/>
      <c r="G76" s="17"/>
      <c r="H76" s="17"/>
      <c r="I76" s="16">
        <v>0</v>
      </c>
      <c r="J76" s="17" t="e">
        <f t="shared" si="26"/>
        <v>#DIV/0!</v>
      </c>
      <c r="K76" s="34"/>
    </row>
    <row r="77" spans="1:11" s="4" customFormat="1" ht="15.75" hidden="1">
      <c r="A77" s="66" t="s">
        <v>23</v>
      </c>
      <c r="B77" s="61">
        <v>225</v>
      </c>
      <c r="C77" s="31" t="s">
        <v>9</v>
      </c>
      <c r="D77" s="17">
        <v>0</v>
      </c>
      <c r="E77" s="17"/>
      <c r="F77" s="17"/>
      <c r="G77" s="17"/>
      <c r="H77" s="17"/>
      <c r="I77" s="16">
        <v>0</v>
      </c>
      <c r="J77" s="17" t="e">
        <f t="shared" si="26"/>
        <v>#DIV/0!</v>
      </c>
      <c r="K77" s="34"/>
    </row>
    <row r="78" spans="1:11" s="4" customFormat="1" ht="15.75" hidden="1">
      <c r="A78" s="66" t="s">
        <v>23</v>
      </c>
      <c r="B78" s="61">
        <v>226</v>
      </c>
      <c r="C78" s="31" t="s">
        <v>10</v>
      </c>
      <c r="D78" s="17">
        <v>0</v>
      </c>
      <c r="E78" s="17"/>
      <c r="F78" s="17"/>
      <c r="G78" s="17"/>
      <c r="H78" s="17"/>
      <c r="I78" s="16">
        <v>0</v>
      </c>
      <c r="J78" s="17" t="e">
        <f t="shared" si="26"/>
        <v>#DIV/0!</v>
      </c>
      <c r="K78" s="34"/>
    </row>
    <row r="79" spans="1:11" s="3" customFormat="1" ht="15.75">
      <c r="A79" s="73" t="s">
        <v>23</v>
      </c>
      <c r="B79" s="58">
        <v>300</v>
      </c>
      <c r="C79" s="62" t="s">
        <v>13</v>
      </c>
      <c r="D79" s="14">
        <f aca="true" t="shared" si="27" ref="D79:I79">SUM(D80:D81)</f>
        <v>10</v>
      </c>
      <c r="E79" s="14">
        <f t="shared" si="27"/>
        <v>0</v>
      </c>
      <c r="F79" s="14">
        <f t="shared" si="27"/>
        <v>10</v>
      </c>
      <c r="G79" s="14">
        <f t="shared" si="27"/>
        <v>0</v>
      </c>
      <c r="H79" s="14">
        <f t="shared" si="27"/>
        <v>10</v>
      </c>
      <c r="I79" s="14">
        <f t="shared" si="27"/>
        <v>0</v>
      </c>
      <c r="J79" s="17">
        <f t="shared" si="26"/>
        <v>0</v>
      </c>
      <c r="K79" s="35"/>
    </row>
    <row r="80" spans="1:11" s="4" customFormat="1" ht="15.75" hidden="1">
      <c r="A80" s="66" t="s">
        <v>23</v>
      </c>
      <c r="B80" s="61">
        <v>310</v>
      </c>
      <c r="C80" s="31" t="s">
        <v>14</v>
      </c>
      <c r="D80" s="17">
        <v>0</v>
      </c>
      <c r="E80" s="17">
        <v>0</v>
      </c>
      <c r="F80" s="17">
        <f>D80+E80</f>
        <v>0</v>
      </c>
      <c r="G80" s="17"/>
      <c r="H80" s="17"/>
      <c r="I80" s="16">
        <v>0</v>
      </c>
      <c r="J80" s="17" t="e">
        <f t="shared" si="26"/>
        <v>#DIV/0!</v>
      </c>
      <c r="K80" s="34"/>
    </row>
    <row r="81" spans="1:11" s="4" customFormat="1" ht="15.75">
      <c r="A81" s="66" t="s">
        <v>23</v>
      </c>
      <c r="B81" s="61">
        <v>340</v>
      </c>
      <c r="C81" s="31" t="s">
        <v>15</v>
      </c>
      <c r="D81" s="17">
        <v>10</v>
      </c>
      <c r="E81" s="17">
        <v>0</v>
      </c>
      <c r="F81" s="17">
        <f>D81+E81</f>
        <v>10</v>
      </c>
      <c r="G81" s="17">
        <v>0</v>
      </c>
      <c r="H81" s="17">
        <v>10</v>
      </c>
      <c r="I81" s="16">
        <v>0</v>
      </c>
      <c r="J81" s="17">
        <f t="shared" si="26"/>
        <v>0</v>
      </c>
      <c r="K81" s="34"/>
    </row>
    <row r="82" spans="1:11" s="3" customFormat="1" ht="15.75">
      <c r="A82" s="111" t="s">
        <v>30</v>
      </c>
      <c r="B82" s="112"/>
      <c r="C82" s="112"/>
      <c r="D82" s="19">
        <f aca="true" t="shared" si="28" ref="D82:I82">SUM(D72,D79,D69)</f>
        <v>74</v>
      </c>
      <c r="E82" s="19">
        <f t="shared" si="28"/>
        <v>0</v>
      </c>
      <c r="F82" s="19">
        <f t="shared" si="28"/>
        <v>74</v>
      </c>
      <c r="G82" s="19">
        <f t="shared" si="28"/>
        <v>0</v>
      </c>
      <c r="H82" s="19">
        <f t="shared" si="28"/>
        <v>74</v>
      </c>
      <c r="I82" s="19">
        <f t="shared" si="28"/>
        <v>50</v>
      </c>
      <c r="J82" s="19">
        <f t="shared" si="26"/>
        <v>67.56756756756756</v>
      </c>
      <c r="K82" s="19"/>
    </row>
    <row r="83" spans="1:11" s="3" customFormat="1" ht="38.25" customHeight="1" hidden="1">
      <c r="A83" s="116" t="s">
        <v>69</v>
      </c>
      <c r="B83" s="117"/>
      <c r="C83" s="117"/>
      <c r="D83" s="20"/>
      <c r="E83" s="20"/>
      <c r="F83" s="20"/>
      <c r="G83" s="20"/>
      <c r="H83" s="20"/>
      <c r="I83" s="20"/>
      <c r="J83" s="14" t="e">
        <f t="shared" si="26"/>
        <v>#DIV/0!</v>
      </c>
      <c r="K83" s="43"/>
    </row>
    <row r="84" spans="1:11" s="3" customFormat="1" ht="18" customHeight="1" hidden="1">
      <c r="A84" s="66" t="s">
        <v>87</v>
      </c>
      <c r="B84" s="61">
        <v>340</v>
      </c>
      <c r="C84" s="31" t="s">
        <v>15</v>
      </c>
      <c r="D84" s="30">
        <v>0</v>
      </c>
      <c r="E84" s="24"/>
      <c r="F84" s="24"/>
      <c r="G84" s="24"/>
      <c r="H84" s="24"/>
      <c r="I84" s="24"/>
      <c r="J84" s="14" t="e">
        <f t="shared" si="26"/>
        <v>#DIV/0!</v>
      </c>
      <c r="K84" s="101"/>
    </row>
    <row r="85" spans="1:11" s="3" customFormat="1" ht="15.75" hidden="1">
      <c r="A85" s="66" t="s">
        <v>70</v>
      </c>
      <c r="B85" s="61">
        <v>226</v>
      </c>
      <c r="C85" s="31" t="s">
        <v>10</v>
      </c>
      <c r="D85" s="25">
        <v>0</v>
      </c>
      <c r="E85" s="26"/>
      <c r="F85" s="26"/>
      <c r="G85" s="26"/>
      <c r="H85" s="26"/>
      <c r="I85" s="25">
        <v>0</v>
      </c>
      <c r="J85" s="14" t="e">
        <f t="shared" si="26"/>
        <v>#DIV/0!</v>
      </c>
      <c r="K85" s="34"/>
    </row>
    <row r="86" spans="1:11" s="3" customFormat="1" ht="15.75" hidden="1">
      <c r="A86" s="66" t="s">
        <v>70</v>
      </c>
      <c r="B86" s="61">
        <v>310</v>
      </c>
      <c r="C86" s="31" t="s">
        <v>14</v>
      </c>
      <c r="D86" s="25">
        <v>0</v>
      </c>
      <c r="E86" s="26"/>
      <c r="F86" s="26"/>
      <c r="G86" s="26"/>
      <c r="H86" s="26"/>
      <c r="I86" s="25"/>
      <c r="J86" s="14" t="e">
        <f t="shared" si="26"/>
        <v>#DIV/0!</v>
      </c>
      <c r="K86" s="34"/>
    </row>
    <row r="87" spans="1:11" s="3" customFormat="1" ht="15.75" hidden="1">
      <c r="A87" s="66" t="s">
        <v>70</v>
      </c>
      <c r="B87" s="61">
        <v>340</v>
      </c>
      <c r="C87" s="31" t="s">
        <v>15</v>
      </c>
      <c r="D87" s="25">
        <v>0</v>
      </c>
      <c r="E87" s="26"/>
      <c r="F87" s="26"/>
      <c r="G87" s="26"/>
      <c r="H87" s="26"/>
      <c r="I87" s="25"/>
      <c r="J87" s="14" t="e">
        <f t="shared" si="26"/>
        <v>#DIV/0!</v>
      </c>
      <c r="K87" s="34"/>
    </row>
    <row r="88" spans="1:11" s="3" customFormat="1" ht="15.75" hidden="1">
      <c r="A88" s="74"/>
      <c r="B88" s="75"/>
      <c r="C88" s="68" t="s">
        <v>18</v>
      </c>
      <c r="D88" s="19">
        <f>D84+D85+D86+D87</f>
        <v>0</v>
      </c>
      <c r="E88" s="19">
        <f>SUM(E85)</f>
        <v>0</v>
      </c>
      <c r="F88" s="19">
        <f>SUM(F85)</f>
        <v>0</v>
      </c>
      <c r="G88" s="19"/>
      <c r="H88" s="19"/>
      <c r="I88" s="19">
        <f>SUM(I85)</f>
        <v>0</v>
      </c>
      <c r="J88" s="14" t="e">
        <f t="shared" si="26"/>
        <v>#DIV/0!</v>
      </c>
      <c r="K88" s="19"/>
    </row>
    <row r="89" spans="1:11" s="3" customFormat="1" ht="31.5" customHeight="1" hidden="1">
      <c r="A89" s="116" t="s">
        <v>69</v>
      </c>
      <c r="B89" s="117"/>
      <c r="C89" s="117"/>
      <c r="D89" s="19"/>
      <c r="E89" s="19"/>
      <c r="F89" s="19"/>
      <c r="G89" s="19"/>
      <c r="H89" s="19"/>
      <c r="I89" s="19"/>
      <c r="J89" s="14" t="e">
        <f t="shared" si="26"/>
        <v>#DIV/0!</v>
      </c>
      <c r="K89" s="38"/>
    </row>
    <row r="90" spans="1:11" s="3" customFormat="1" ht="15.75" hidden="1">
      <c r="A90" s="66" t="s">
        <v>84</v>
      </c>
      <c r="B90" s="61">
        <v>226</v>
      </c>
      <c r="C90" s="31" t="s">
        <v>10</v>
      </c>
      <c r="D90" s="25">
        <v>0</v>
      </c>
      <c r="E90" s="25"/>
      <c r="F90" s="25"/>
      <c r="G90" s="25"/>
      <c r="H90" s="25"/>
      <c r="I90" s="25">
        <v>0</v>
      </c>
      <c r="J90" s="14" t="e">
        <f t="shared" si="26"/>
        <v>#DIV/0!</v>
      </c>
      <c r="K90" s="34"/>
    </row>
    <row r="91" spans="1:11" s="3" customFormat="1" ht="15.75" hidden="1">
      <c r="A91" s="66" t="s">
        <v>84</v>
      </c>
      <c r="B91" s="61">
        <v>310</v>
      </c>
      <c r="C91" s="31" t="s">
        <v>14</v>
      </c>
      <c r="D91" s="25">
        <v>0</v>
      </c>
      <c r="E91" s="25"/>
      <c r="F91" s="25"/>
      <c r="G91" s="25"/>
      <c r="H91" s="25"/>
      <c r="I91" s="25">
        <v>0</v>
      </c>
      <c r="J91" s="14" t="e">
        <f t="shared" si="26"/>
        <v>#DIV/0!</v>
      </c>
      <c r="K91" s="34"/>
    </row>
    <row r="92" spans="1:11" s="3" customFormat="1" ht="15.75" hidden="1">
      <c r="A92" s="66" t="s">
        <v>84</v>
      </c>
      <c r="B92" s="61">
        <v>340</v>
      </c>
      <c r="C92" s="31" t="s">
        <v>15</v>
      </c>
      <c r="D92" s="25">
        <v>0</v>
      </c>
      <c r="E92" s="25"/>
      <c r="F92" s="25"/>
      <c r="G92" s="25"/>
      <c r="H92" s="25"/>
      <c r="I92" s="25">
        <v>0</v>
      </c>
      <c r="J92" s="14" t="e">
        <f t="shared" si="26"/>
        <v>#DIV/0!</v>
      </c>
      <c r="K92" s="34"/>
    </row>
    <row r="93" spans="1:11" s="3" customFormat="1" ht="15.75" hidden="1">
      <c r="A93" s="111" t="s">
        <v>71</v>
      </c>
      <c r="B93" s="112"/>
      <c r="C93" s="112"/>
      <c r="D93" s="19">
        <f>SUM(D90)</f>
        <v>0</v>
      </c>
      <c r="E93" s="19">
        <f>SUM(E90)</f>
        <v>0</v>
      </c>
      <c r="F93" s="19">
        <f>SUM(F90)</f>
        <v>0</v>
      </c>
      <c r="G93" s="19"/>
      <c r="H93" s="19"/>
      <c r="I93" s="19">
        <f>SUM(I90)</f>
        <v>0</v>
      </c>
      <c r="J93" s="14" t="e">
        <f t="shared" si="26"/>
        <v>#DIV/0!</v>
      </c>
      <c r="K93" s="19"/>
    </row>
    <row r="94" spans="1:11" s="3" customFormat="1" ht="23.25" customHeight="1">
      <c r="A94" s="116" t="s">
        <v>72</v>
      </c>
      <c r="B94" s="117"/>
      <c r="C94" s="117"/>
      <c r="D94" s="20"/>
      <c r="E94" s="20"/>
      <c r="F94" s="20"/>
      <c r="G94" s="20"/>
      <c r="H94" s="20"/>
      <c r="I94" s="20"/>
      <c r="J94" s="20"/>
      <c r="K94" s="43"/>
    </row>
    <row r="95" spans="1:11" s="3" customFormat="1" ht="15.75">
      <c r="A95" s="66" t="s">
        <v>73</v>
      </c>
      <c r="B95" s="61">
        <v>211</v>
      </c>
      <c r="C95" s="31" t="s">
        <v>1</v>
      </c>
      <c r="D95" s="25">
        <v>22</v>
      </c>
      <c r="E95" s="26"/>
      <c r="F95" s="26"/>
      <c r="G95" s="25">
        <v>0</v>
      </c>
      <c r="H95" s="25">
        <v>22</v>
      </c>
      <c r="I95" s="25">
        <v>0</v>
      </c>
      <c r="J95" s="17">
        <f t="shared" si="26"/>
        <v>0</v>
      </c>
      <c r="K95" s="34"/>
    </row>
    <row r="96" spans="1:11" s="3" customFormat="1" ht="15.75">
      <c r="A96" s="66" t="s">
        <v>73</v>
      </c>
      <c r="B96" s="61">
        <v>213</v>
      </c>
      <c r="C96" s="31" t="s">
        <v>3</v>
      </c>
      <c r="D96" s="25">
        <v>8</v>
      </c>
      <c r="E96" s="26"/>
      <c r="F96" s="26"/>
      <c r="G96" s="25">
        <v>0</v>
      </c>
      <c r="H96" s="25">
        <v>8</v>
      </c>
      <c r="I96" s="25">
        <v>0</v>
      </c>
      <c r="J96" s="17">
        <f t="shared" si="26"/>
        <v>0</v>
      </c>
      <c r="K96" s="34"/>
    </row>
    <row r="97" spans="1:11" s="3" customFormat="1" ht="15.75">
      <c r="A97" s="66" t="s">
        <v>73</v>
      </c>
      <c r="B97" s="61">
        <v>340</v>
      </c>
      <c r="C97" s="31" t="s">
        <v>15</v>
      </c>
      <c r="D97" s="25">
        <v>2</v>
      </c>
      <c r="E97" s="26"/>
      <c r="F97" s="26"/>
      <c r="G97" s="25">
        <v>0</v>
      </c>
      <c r="H97" s="25">
        <v>2</v>
      </c>
      <c r="I97" s="25">
        <v>0</v>
      </c>
      <c r="J97" s="17">
        <f t="shared" si="26"/>
        <v>0</v>
      </c>
      <c r="K97" s="34"/>
    </row>
    <row r="98" spans="1:11" s="3" customFormat="1" ht="15.75" hidden="1">
      <c r="A98" s="66"/>
      <c r="B98" s="120" t="s">
        <v>101</v>
      </c>
      <c r="C98" s="121"/>
      <c r="D98" s="25"/>
      <c r="E98" s="26"/>
      <c r="F98" s="26"/>
      <c r="G98" s="26"/>
      <c r="H98" s="26"/>
      <c r="I98" s="26">
        <v>0</v>
      </c>
      <c r="J98" s="14" t="e">
        <f t="shared" si="26"/>
        <v>#DIV/0!</v>
      </c>
      <c r="K98" s="104"/>
    </row>
    <row r="99" spans="1:11" s="3" customFormat="1" ht="15.75" hidden="1">
      <c r="A99" s="66" t="s">
        <v>100</v>
      </c>
      <c r="B99" s="61">
        <v>251</v>
      </c>
      <c r="C99" s="31" t="s">
        <v>79</v>
      </c>
      <c r="D99" s="26"/>
      <c r="E99" s="26"/>
      <c r="F99" s="26"/>
      <c r="G99" s="26"/>
      <c r="H99" s="26"/>
      <c r="I99" s="25">
        <v>0</v>
      </c>
      <c r="J99" s="14" t="e">
        <f t="shared" si="26"/>
        <v>#DIV/0!</v>
      </c>
      <c r="K99" s="105"/>
    </row>
    <row r="100" spans="1:11" s="3" customFormat="1" ht="15.75">
      <c r="A100" s="111" t="s">
        <v>81</v>
      </c>
      <c r="B100" s="112"/>
      <c r="C100" s="112"/>
      <c r="D100" s="19">
        <f aca="true" t="shared" si="29" ref="D100:I100">SUM(D95:D97)</f>
        <v>32</v>
      </c>
      <c r="E100" s="19">
        <f t="shared" si="29"/>
        <v>0</v>
      </c>
      <c r="F100" s="19">
        <f t="shared" si="29"/>
        <v>0</v>
      </c>
      <c r="G100" s="19">
        <f t="shared" si="29"/>
        <v>0</v>
      </c>
      <c r="H100" s="19">
        <f t="shared" si="29"/>
        <v>32</v>
      </c>
      <c r="I100" s="19">
        <f t="shared" si="29"/>
        <v>0</v>
      </c>
      <c r="J100" s="19">
        <f t="shared" si="26"/>
        <v>0</v>
      </c>
      <c r="K100" s="19"/>
    </row>
    <row r="101" spans="1:11" ht="20.25" customHeight="1">
      <c r="A101" s="32" t="s">
        <v>32</v>
      </c>
      <c r="B101" s="21"/>
      <c r="C101" s="22"/>
      <c r="D101" s="23"/>
      <c r="E101" s="20"/>
      <c r="F101" s="20"/>
      <c r="G101" s="20"/>
      <c r="H101" s="20"/>
      <c r="I101" s="22"/>
      <c r="J101" s="20"/>
      <c r="K101" s="41"/>
    </row>
    <row r="102" spans="1:11" s="7" customFormat="1" ht="16.5" customHeight="1" hidden="1">
      <c r="A102" s="96" t="s">
        <v>89</v>
      </c>
      <c r="B102" s="118" t="s">
        <v>88</v>
      </c>
      <c r="C102" s="119"/>
      <c r="D102" s="92">
        <f aca="true" t="shared" si="30" ref="D102:I102">D105+D106+D108+D107</f>
        <v>0</v>
      </c>
      <c r="E102" s="92" t="e">
        <f t="shared" si="30"/>
        <v>#DIV/0!</v>
      </c>
      <c r="F102" s="92">
        <f t="shared" si="30"/>
        <v>0</v>
      </c>
      <c r="G102" s="92"/>
      <c r="H102" s="92"/>
      <c r="I102" s="92">
        <f t="shared" si="30"/>
        <v>0</v>
      </c>
      <c r="J102" s="14" t="e">
        <f t="shared" si="26"/>
        <v>#DIV/0!</v>
      </c>
      <c r="K102" s="92"/>
    </row>
    <row r="103" spans="1:11" s="7" customFormat="1" ht="16.5" customHeight="1" hidden="1">
      <c r="A103" s="90" t="s">
        <v>89</v>
      </c>
      <c r="B103" s="90" t="s">
        <v>90</v>
      </c>
      <c r="C103" s="28" t="s">
        <v>91</v>
      </c>
      <c r="D103" s="94"/>
      <c r="E103" s="93"/>
      <c r="F103" s="93"/>
      <c r="G103" s="93"/>
      <c r="H103" s="93"/>
      <c r="I103" s="93"/>
      <c r="J103" s="14" t="e">
        <f t="shared" si="26"/>
        <v>#DIV/0!</v>
      </c>
      <c r="K103" s="93"/>
    </row>
    <row r="104" spans="1:11" s="7" customFormat="1" ht="16.5" customHeight="1" hidden="1">
      <c r="A104" s="90" t="s">
        <v>89</v>
      </c>
      <c r="B104" s="90" t="s">
        <v>92</v>
      </c>
      <c r="C104" s="28" t="s">
        <v>93</v>
      </c>
      <c r="D104" s="94">
        <v>0</v>
      </c>
      <c r="E104" s="93"/>
      <c r="F104" s="93"/>
      <c r="G104" s="93"/>
      <c r="H104" s="93"/>
      <c r="I104" s="93"/>
      <c r="J104" s="14" t="e">
        <f t="shared" si="26"/>
        <v>#DIV/0!</v>
      </c>
      <c r="K104" s="28"/>
    </row>
    <row r="105" spans="1:11" s="7" customFormat="1" ht="51.75" customHeight="1" hidden="1">
      <c r="A105" s="90" t="s">
        <v>89</v>
      </c>
      <c r="B105" s="90" t="s">
        <v>92</v>
      </c>
      <c r="C105" s="98" t="s">
        <v>99</v>
      </c>
      <c r="D105" s="94">
        <v>0</v>
      </c>
      <c r="E105" s="93"/>
      <c r="F105" s="93"/>
      <c r="G105" s="93"/>
      <c r="H105" s="93"/>
      <c r="I105" s="28">
        <v>0</v>
      </c>
      <c r="J105" s="14" t="e">
        <f t="shared" si="26"/>
        <v>#DIV/0!</v>
      </c>
      <c r="K105" s="28"/>
    </row>
    <row r="106" spans="1:11" s="7" customFormat="1" ht="51.75" customHeight="1" hidden="1">
      <c r="A106" s="90" t="s">
        <v>89</v>
      </c>
      <c r="B106" s="90" t="s">
        <v>98</v>
      </c>
      <c r="C106" s="98" t="s">
        <v>99</v>
      </c>
      <c r="D106" s="94">
        <v>0</v>
      </c>
      <c r="E106" s="93"/>
      <c r="F106" s="93"/>
      <c r="G106" s="93"/>
      <c r="H106" s="93"/>
      <c r="I106" s="28">
        <v>0</v>
      </c>
      <c r="J106" s="14" t="e">
        <f t="shared" si="26"/>
        <v>#DIV/0!</v>
      </c>
      <c r="K106" s="28"/>
    </row>
    <row r="107" spans="1:11" s="7" customFormat="1" ht="24.75" customHeight="1" hidden="1">
      <c r="A107" s="90" t="s">
        <v>89</v>
      </c>
      <c r="B107" s="61">
        <v>251</v>
      </c>
      <c r="C107" s="31" t="s">
        <v>79</v>
      </c>
      <c r="D107" s="94"/>
      <c r="E107" s="93"/>
      <c r="F107" s="93"/>
      <c r="G107" s="93"/>
      <c r="H107" s="93"/>
      <c r="I107" s="28">
        <v>0</v>
      </c>
      <c r="J107" s="14" t="e">
        <f t="shared" si="26"/>
        <v>#DIV/0!</v>
      </c>
      <c r="K107" s="28"/>
    </row>
    <row r="108" spans="1:11" s="7" customFormat="1" ht="51" customHeight="1" hidden="1">
      <c r="A108" s="90" t="s">
        <v>89</v>
      </c>
      <c r="B108" s="90" t="s">
        <v>96</v>
      </c>
      <c r="C108" s="98" t="s">
        <v>99</v>
      </c>
      <c r="D108" s="28">
        <v>0</v>
      </c>
      <c r="E108" s="103" t="e">
        <f>SUM(F108:L108)</f>
        <v>#DIV/0!</v>
      </c>
      <c r="F108" s="93"/>
      <c r="G108" s="93"/>
      <c r="H108" s="93"/>
      <c r="I108" s="28">
        <v>0</v>
      </c>
      <c r="J108" s="14" t="e">
        <f t="shared" si="26"/>
        <v>#DIV/0!</v>
      </c>
      <c r="K108" s="28"/>
    </row>
    <row r="109" spans="1:10" s="7" customFormat="1" ht="16.5" customHeight="1" hidden="1">
      <c r="A109" s="95"/>
      <c r="B109" s="90"/>
      <c r="C109" s="91" t="s">
        <v>67</v>
      </c>
      <c r="D109" s="94"/>
      <c r="E109" s="93"/>
      <c r="F109" s="93"/>
      <c r="G109" s="93"/>
      <c r="H109" s="93"/>
      <c r="I109" s="93"/>
      <c r="J109" s="14" t="e">
        <f t="shared" si="26"/>
        <v>#DIV/0!</v>
      </c>
    </row>
    <row r="110" spans="1:11" s="7" customFormat="1" ht="19.5" customHeight="1" hidden="1">
      <c r="A110" s="37" t="s">
        <v>57</v>
      </c>
      <c r="B110" s="27">
        <v>242</v>
      </c>
      <c r="C110" s="28" t="s">
        <v>58</v>
      </c>
      <c r="D110" s="25">
        <v>0</v>
      </c>
      <c r="E110" s="25">
        <v>0</v>
      </c>
      <c r="F110" s="25">
        <v>50</v>
      </c>
      <c r="G110" s="25"/>
      <c r="H110" s="25"/>
      <c r="I110" s="28">
        <v>0</v>
      </c>
      <c r="J110" s="14" t="e">
        <f t="shared" si="26"/>
        <v>#DIV/0!</v>
      </c>
      <c r="K110" s="34"/>
    </row>
    <row r="111" spans="1:11" s="7" customFormat="1" ht="19.5" customHeight="1" hidden="1">
      <c r="A111" s="37" t="s">
        <v>57</v>
      </c>
      <c r="B111" s="27">
        <v>242</v>
      </c>
      <c r="C111" s="28" t="s">
        <v>59</v>
      </c>
      <c r="D111" s="25">
        <v>0</v>
      </c>
      <c r="E111" s="25">
        <v>0</v>
      </c>
      <c r="F111" s="25">
        <v>660</v>
      </c>
      <c r="G111" s="25"/>
      <c r="H111" s="25"/>
      <c r="I111" s="28">
        <v>0</v>
      </c>
      <c r="J111" s="14" t="e">
        <f t="shared" si="26"/>
        <v>#DIV/0!</v>
      </c>
      <c r="K111" s="34"/>
    </row>
    <row r="112" spans="1:11" s="10" customFormat="1" ht="19.5" customHeight="1">
      <c r="A112" s="73"/>
      <c r="B112" s="126" t="s">
        <v>67</v>
      </c>
      <c r="C112" s="127"/>
      <c r="D112" s="26">
        <f aca="true" t="shared" si="31" ref="D112:I112">D113+D114+D115+D116+D118</f>
        <v>924</v>
      </c>
      <c r="E112" s="26">
        <f t="shared" si="31"/>
        <v>0</v>
      </c>
      <c r="F112" s="26">
        <f t="shared" si="31"/>
        <v>0</v>
      </c>
      <c r="G112" s="26">
        <f t="shared" si="31"/>
        <v>0</v>
      </c>
      <c r="H112" s="26">
        <f t="shared" si="31"/>
        <v>924</v>
      </c>
      <c r="I112" s="26">
        <f t="shared" si="31"/>
        <v>0</v>
      </c>
      <c r="J112" s="14">
        <f t="shared" si="26"/>
        <v>0</v>
      </c>
      <c r="K112" s="26"/>
    </row>
    <row r="113" spans="1:11" s="7" customFormat="1" ht="34.5" customHeight="1" hidden="1">
      <c r="A113" s="37" t="s">
        <v>57</v>
      </c>
      <c r="B113" s="27">
        <v>225</v>
      </c>
      <c r="C113" s="97" t="s">
        <v>94</v>
      </c>
      <c r="D113" s="25">
        <v>0</v>
      </c>
      <c r="E113" s="25"/>
      <c r="F113" s="25"/>
      <c r="G113" s="25"/>
      <c r="H113" s="25"/>
      <c r="I113" s="28">
        <v>0</v>
      </c>
      <c r="J113" s="14" t="e">
        <f t="shared" si="26"/>
        <v>#DIV/0!</v>
      </c>
      <c r="K113" s="34"/>
    </row>
    <row r="114" spans="1:11" s="7" customFormat="1" ht="49.5" customHeight="1" hidden="1">
      <c r="A114" s="90" t="s">
        <v>57</v>
      </c>
      <c r="B114" s="90" t="s">
        <v>92</v>
      </c>
      <c r="C114" s="98" t="s">
        <v>95</v>
      </c>
      <c r="D114" s="25">
        <v>0</v>
      </c>
      <c r="E114" s="25"/>
      <c r="F114" s="25"/>
      <c r="G114" s="25"/>
      <c r="H114" s="25"/>
      <c r="I114" s="28"/>
      <c r="J114" s="14" t="e">
        <f t="shared" si="26"/>
        <v>#DIV/0!</v>
      </c>
      <c r="K114" s="34"/>
    </row>
    <row r="115" spans="1:11" s="7" customFormat="1" ht="18.75" customHeight="1">
      <c r="A115" s="37" t="s">
        <v>57</v>
      </c>
      <c r="B115" s="27">
        <v>226</v>
      </c>
      <c r="C115" s="84" t="s">
        <v>102</v>
      </c>
      <c r="D115" s="25">
        <v>425</v>
      </c>
      <c r="E115" s="25"/>
      <c r="F115" s="25"/>
      <c r="G115" s="25">
        <v>0</v>
      </c>
      <c r="H115" s="25">
        <v>425</v>
      </c>
      <c r="I115" s="28">
        <v>0</v>
      </c>
      <c r="J115" s="17">
        <f t="shared" si="26"/>
        <v>0</v>
      </c>
      <c r="K115" s="34"/>
    </row>
    <row r="116" spans="1:11" s="7" customFormat="1" ht="19.5" customHeight="1">
      <c r="A116" s="90" t="s">
        <v>57</v>
      </c>
      <c r="B116" s="27">
        <v>226</v>
      </c>
      <c r="C116" s="28" t="s">
        <v>103</v>
      </c>
      <c r="D116" s="94">
        <v>499</v>
      </c>
      <c r="E116" s="93"/>
      <c r="F116" s="93"/>
      <c r="G116" s="28">
        <v>0</v>
      </c>
      <c r="H116" s="28">
        <v>499</v>
      </c>
      <c r="I116" s="28">
        <v>0</v>
      </c>
      <c r="J116" s="17">
        <v>0</v>
      </c>
      <c r="K116" s="28"/>
    </row>
    <row r="117" spans="1:11" s="7" customFormat="1" ht="16.5" customHeight="1" hidden="1">
      <c r="A117" s="90"/>
      <c r="B117" s="90"/>
      <c r="C117" s="28"/>
      <c r="D117" s="94"/>
      <c r="E117" s="93"/>
      <c r="F117" s="93"/>
      <c r="G117" s="93"/>
      <c r="H117" s="93"/>
      <c r="I117" s="93"/>
      <c r="J117" s="14" t="e">
        <f t="shared" si="26"/>
        <v>#DIV/0!</v>
      </c>
      <c r="K117" s="28"/>
    </row>
    <row r="118" spans="1:11" s="7" customFormat="1" ht="51" customHeight="1" hidden="1">
      <c r="A118" s="90" t="s">
        <v>57</v>
      </c>
      <c r="B118" s="90" t="s">
        <v>96</v>
      </c>
      <c r="C118" s="98" t="s">
        <v>97</v>
      </c>
      <c r="D118" s="94">
        <v>0</v>
      </c>
      <c r="E118" s="93"/>
      <c r="F118" s="93"/>
      <c r="G118" s="93"/>
      <c r="H118" s="93"/>
      <c r="I118" s="93"/>
      <c r="J118" s="14" t="e">
        <f t="shared" si="26"/>
        <v>#DIV/0!</v>
      </c>
      <c r="K118" s="28"/>
    </row>
    <row r="119" spans="1:11" s="10" customFormat="1" ht="19.5" customHeight="1">
      <c r="A119" s="73" t="s">
        <v>37</v>
      </c>
      <c r="B119" s="126" t="s">
        <v>66</v>
      </c>
      <c r="C119" s="127"/>
      <c r="D119" s="26">
        <f aca="true" t="shared" si="32" ref="D119:I119">D120+D121+D122+D123+D124+D126+D127+D128+D129+D130+D132+D134+D135</f>
        <v>155</v>
      </c>
      <c r="E119" s="26">
        <f t="shared" si="32"/>
        <v>0</v>
      </c>
      <c r="F119" s="26">
        <f t="shared" si="32"/>
        <v>155</v>
      </c>
      <c r="G119" s="26">
        <f t="shared" si="32"/>
        <v>-135</v>
      </c>
      <c r="H119" s="26">
        <f t="shared" si="32"/>
        <v>20</v>
      </c>
      <c r="I119" s="26">
        <f t="shared" si="32"/>
        <v>0</v>
      </c>
      <c r="J119" s="14">
        <f t="shared" si="26"/>
        <v>0</v>
      </c>
      <c r="K119" s="26"/>
    </row>
    <row r="120" spans="1:11" s="4" customFormat="1" ht="15.75">
      <c r="A120" s="66" t="s">
        <v>37</v>
      </c>
      <c r="B120" s="61">
        <v>223</v>
      </c>
      <c r="C120" s="31" t="s">
        <v>48</v>
      </c>
      <c r="D120" s="17">
        <v>70</v>
      </c>
      <c r="E120" s="17"/>
      <c r="F120" s="17">
        <f aca="true" t="shared" si="33" ref="F120:F135">D120+E120</f>
        <v>70</v>
      </c>
      <c r="G120" s="17">
        <v>-50</v>
      </c>
      <c r="H120" s="17">
        <v>20</v>
      </c>
      <c r="I120" s="16">
        <v>0</v>
      </c>
      <c r="J120" s="17">
        <f t="shared" si="26"/>
        <v>0</v>
      </c>
      <c r="K120" s="34"/>
    </row>
    <row r="121" spans="1:11" s="4" customFormat="1" ht="15.75" hidden="1">
      <c r="A121" s="66" t="s">
        <v>37</v>
      </c>
      <c r="B121" s="61">
        <v>225</v>
      </c>
      <c r="C121" s="31" t="s">
        <v>48</v>
      </c>
      <c r="D121" s="17">
        <v>0</v>
      </c>
      <c r="E121" s="17"/>
      <c r="F121" s="17"/>
      <c r="G121" s="17"/>
      <c r="H121" s="17"/>
      <c r="I121" s="16">
        <v>0</v>
      </c>
      <c r="J121" s="17" t="e">
        <f t="shared" si="26"/>
        <v>#DIV/0!</v>
      </c>
      <c r="K121" s="34"/>
    </row>
    <row r="122" spans="1:11" s="4" customFormat="1" ht="15.75" hidden="1">
      <c r="A122" s="66" t="s">
        <v>37</v>
      </c>
      <c r="B122" s="61">
        <v>310</v>
      </c>
      <c r="C122" s="31" t="s">
        <v>48</v>
      </c>
      <c r="D122" s="17">
        <v>0</v>
      </c>
      <c r="E122" s="17"/>
      <c r="F122" s="17"/>
      <c r="G122" s="17"/>
      <c r="H122" s="17"/>
      <c r="I122" s="16">
        <v>0</v>
      </c>
      <c r="J122" s="17" t="e">
        <f t="shared" si="26"/>
        <v>#DIV/0!</v>
      </c>
      <c r="K122" s="34"/>
    </row>
    <row r="123" spans="1:11" s="4" customFormat="1" ht="15.75" hidden="1">
      <c r="A123" s="66" t="s">
        <v>37</v>
      </c>
      <c r="B123" s="61">
        <v>340</v>
      </c>
      <c r="C123" s="31" t="s">
        <v>48</v>
      </c>
      <c r="D123" s="17">
        <v>0</v>
      </c>
      <c r="E123" s="17"/>
      <c r="F123" s="17"/>
      <c r="G123" s="17"/>
      <c r="H123" s="17"/>
      <c r="I123" s="16">
        <v>0</v>
      </c>
      <c r="J123" s="17" t="e">
        <f t="shared" si="26"/>
        <v>#DIV/0!</v>
      </c>
      <c r="K123" s="34"/>
    </row>
    <row r="124" spans="1:11" s="4" customFormat="1" ht="15.75">
      <c r="A124" s="66" t="s">
        <v>37</v>
      </c>
      <c r="B124" s="61">
        <v>225</v>
      </c>
      <c r="C124" s="31" t="s">
        <v>49</v>
      </c>
      <c r="D124" s="17">
        <v>45</v>
      </c>
      <c r="E124" s="17"/>
      <c r="F124" s="17">
        <f t="shared" si="33"/>
        <v>45</v>
      </c>
      <c r="G124" s="17">
        <v>-45</v>
      </c>
      <c r="H124" s="17">
        <v>0</v>
      </c>
      <c r="I124" s="16">
        <v>0</v>
      </c>
      <c r="J124" s="17">
        <v>0</v>
      </c>
      <c r="K124" s="34"/>
    </row>
    <row r="125" spans="1:11" s="4" customFormat="1" ht="15.75" hidden="1">
      <c r="A125" s="66" t="s">
        <v>37</v>
      </c>
      <c r="B125" s="61">
        <v>225</v>
      </c>
      <c r="C125" s="31" t="s">
        <v>55</v>
      </c>
      <c r="D125" s="17">
        <v>0</v>
      </c>
      <c r="E125" s="17"/>
      <c r="F125" s="17">
        <f t="shared" si="33"/>
        <v>0</v>
      </c>
      <c r="G125" s="17"/>
      <c r="H125" s="17"/>
      <c r="I125" s="16">
        <v>0</v>
      </c>
      <c r="J125" s="17" t="e">
        <f t="shared" si="26"/>
        <v>#DIV/0!</v>
      </c>
      <c r="K125" s="34"/>
    </row>
    <row r="126" spans="1:11" s="4" customFormat="1" ht="15.75" hidden="1">
      <c r="A126" s="66" t="s">
        <v>37</v>
      </c>
      <c r="B126" s="61">
        <v>226</v>
      </c>
      <c r="C126" s="31" t="s">
        <v>49</v>
      </c>
      <c r="D126" s="17">
        <v>0</v>
      </c>
      <c r="E126" s="17"/>
      <c r="F126" s="17"/>
      <c r="G126" s="17"/>
      <c r="H126" s="17"/>
      <c r="I126" s="16">
        <v>0</v>
      </c>
      <c r="J126" s="17" t="e">
        <f t="shared" si="26"/>
        <v>#DIV/0!</v>
      </c>
      <c r="K126" s="34"/>
    </row>
    <row r="127" spans="1:11" s="4" customFormat="1" ht="15.75" hidden="1">
      <c r="A127" s="66" t="s">
        <v>37</v>
      </c>
      <c r="B127" s="61">
        <v>340</v>
      </c>
      <c r="C127" s="31" t="s">
        <v>49</v>
      </c>
      <c r="D127" s="17">
        <v>0</v>
      </c>
      <c r="E127" s="17"/>
      <c r="F127" s="17"/>
      <c r="G127" s="17"/>
      <c r="H127" s="17"/>
      <c r="I127" s="16">
        <v>0</v>
      </c>
      <c r="J127" s="17" t="e">
        <f t="shared" si="26"/>
        <v>#DIV/0!</v>
      </c>
      <c r="K127" s="34"/>
    </row>
    <row r="128" spans="1:11" s="4" customFormat="1" ht="15.75" hidden="1">
      <c r="A128" s="66" t="s">
        <v>37</v>
      </c>
      <c r="B128" s="61">
        <v>225</v>
      </c>
      <c r="C128" s="31" t="s">
        <v>55</v>
      </c>
      <c r="D128" s="17">
        <v>0</v>
      </c>
      <c r="E128" s="17"/>
      <c r="F128" s="17"/>
      <c r="G128" s="17"/>
      <c r="H128" s="17"/>
      <c r="I128" s="16">
        <v>0</v>
      </c>
      <c r="J128" s="17" t="e">
        <f t="shared" si="26"/>
        <v>#DIV/0!</v>
      </c>
      <c r="K128" s="34"/>
    </row>
    <row r="129" spans="1:11" s="4" customFormat="1" ht="15.75" hidden="1">
      <c r="A129" s="66" t="s">
        <v>37</v>
      </c>
      <c r="B129" s="61">
        <v>340</v>
      </c>
      <c r="C129" s="31" t="s">
        <v>55</v>
      </c>
      <c r="D129" s="17">
        <v>0</v>
      </c>
      <c r="E129" s="17"/>
      <c r="F129" s="17"/>
      <c r="G129" s="17"/>
      <c r="H129" s="17"/>
      <c r="I129" s="16">
        <v>0</v>
      </c>
      <c r="J129" s="17" t="e">
        <f t="shared" si="26"/>
        <v>#DIV/0!</v>
      </c>
      <c r="K129" s="34"/>
    </row>
    <row r="130" spans="1:11" s="4" customFormat="1" ht="15.75">
      <c r="A130" s="66" t="s">
        <v>37</v>
      </c>
      <c r="B130" s="61">
        <v>225</v>
      </c>
      <c r="C130" s="31" t="s">
        <v>50</v>
      </c>
      <c r="D130" s="17">
        <v>25</v>
      </c>
      <c r="E130" s="17"/>
      <c r="F130" s="17">
        <f t="shared" si="33"/>
        <v>25</v>
      </c>
      <c r="G130" s="17">
        <v>-25</v>
      </c>
      <c r="H130" s="17">
        <v>0</v>
      </c>
      <c r="I130" s="16">
        <v>0</v>
      </c>
      <c r="J130" s="17">
        <v>0</v>
      </c>
      <c r="K130" s="34"/>
    </row>
    <row r="131" spans="1:11" s="4" customFormat="1" ht="15.75" hidden="1">
      <c r="A131" s="66" t="s">
        <v>37</v>
      </c>
      <c r="B131" s="61">
        <v>226</v>
      </c>
      <c r="C131" s="31" t="s">
        <v>50</v>
      </c>
      <c r="D131" s="17">
        <v>0</v>
      </c>
      <c r="E131" s="17"/>
      <c r="F131" s="17">
        <f t="shared" si="33"/>
        <v>0</v>
      </c>
      <c r="G131" s="17"/>
      <c r="H131" s="17"/>
      <c r="I131" s="16">
        <v>0</v>
      </c>
      <c r="J131" s="17" t="e">
        <f t="shared" si="26"/>
        <v>#DIV/0!</v>
      </c>
      <c r="K131" s="34"/>
    </row>
    <row r="132" spans="1:11" s="4" customFormat="1" ht="15.75" hidden="1">
      <c r="A132" s="66" t="s">
        <v>37</v>
      </c>
      <c r="B132" s="61">
        <v>290</v>
      </c>
      <c r="C132" s="31" t="s">
        <v>50</v>
      </c>
      <c r="D132" s="17">
        <v>0</v>
      </c>
      <c r="E132" s="17"/>
      <c r="F132" s="17">
        <f t="shared" si="33"/>
        <v>0</v>
      </c>
      <c r="G132" s="17"/>
      <c r="H132" s="17"/>
      <c r="I132" s="16">
        <v>0</v>
      </c>
      <c r="J132" s="17" t="e">
        <f t="shared" si="26"/>
        <v>#DIV/0!</v>
      </c>
      <c r="K132" s="34"/>
    </row>
    <row r="133" spans="1:11" s="4" customFormat="1" ht="15.75" hidden="1">
      <c r="A133" s="66" t="s">
        <v>37</v>
      </c>
      <c r="B133" s="61">
        <v>340</v>
      </c>
      <c r="C133" s="31" t="s">
        <v>50</v>
      </c>
      <c r="D133" s="17">
        <v>0</v>
      </c>
      <c r="E133" s="17"/>
      <c r="F133" s="17">
        <f t="shared" si="33"/>
        <v>0</v>
      </c>
      <c r="G133" s="17"/>
      <c r="H133" s="17"/>
      <c r="I133" s="16">
        <v>0</v>
      </c>
      <c r="J133" s="17" t="e">
        <f t="shared" si="26"/>
        <v>#DIV/0!</v>
      </c>
      <c r="K133" s="34"/>
    </row>
    <row r="134" spans="1:11" s="4" customFormat="1" ht="15.75" hidden="1">
      <c r="A134" s="66" t="s">
        <v>37</v>
      </c>
      <c r="B134" s="61">
        <v>310</v>
      </c>
      <c r="C134" s="31" t="s">
        <v>50</v>
      </c>
      <c r="D134" s="17">
        <v>0</v>
      </c>
      <c r="E134" s="17"/>
      <c r="F134" s="17">
        <f t="shared" si="33"/>
        <v>0</v>
      </c>
      <c r="G134" s="17"/>
      <c r="H134" s="17"/>
      <c r="I134" s="16">
        <v>0</v>
      </c>
      <c r="J134" s="17" t="e">
        <f t="shared" si="26"/>
        <v>#DIV/0!</v>
      </c>
      <c r="K134" s="34"/>
    </row>
    <row r="135" spans="1:11" s="4" customFormat="1" ht="15.75">
      <c r="A135" s="66" t="s">
        <v>37</v>
      </c>
      <c r="B135" s="61">
        <v>226</v>
      </c>
      <c r="C135" s="31" t="s">
        <v>50</v>
      </c>
      <c r="D135" s="17">
        <v>15</v>
      </c>
      <c r="E135" s="17"/>
      <c r="F135" s="17">
        <f t="shared" si="33"/>
        <v>15</v>
      </c>
      <c r="G135" s="17">
        <v>-15</v>
      </c>
      <c r="H135" s="17">
        <v>0</v>
      </c>
      <c r="I135" s="16">
        <v>0</v>
      </c>
      <c r="J135" s="17">
        <v>0</v>
      </c>
      <c r="K135" s="34"/>
    </row>
    <row r="136" spans="1:11" s="3" customFormat="1" ht="15.75">
      <c r="A136" s="111" t="s">
        <v>34</v>
      </c>
      <c r="B136" s="112"/>
      <c r="C136" s="112"/>
      <c r="D136" s="19">
        <f aca="true" t="shared" si="34" ref="D136:I136">SUM(D112,D119,D102)</f>
        <v>1079</v>
      </c>
      <c r="E136" s="19" t="e">
        <f t="shared" si="34"/>
        <v>#DIV/0!</v>
      </c>
      <c r="F136" s="19">
        <f t="shared" si="34"/>
        <v>155</v>
      </c>
      <c r="G136" s="19">
        <f t="shared" si="34"/>
        <v>-135</v>
      </c>
      <c r="H136" s="19">
        <f t="shared" si="34"/>
        <v>944</v>
      </c>
      <c r="I136" s="19">
        <f t="shared" si="34"/>
        <v>0</v>
      </c>
      <c r="J136" s="19">
        <f t="shared" si="26"/>
        <v>0</v>
      </c>
      <c r="K136" s="19"/>
    </row>
    <row r="137" spans="1:11" s="8" customFormat="1" ht="21" customHeight="1">
      <c r="A137" s="128" t="s">
        <v>65</v>
      </c>
      <c r="B137" s="129"/>
      <c r="C137" s="129"/>
      <c r="D137" s="129"/>
      <c r="E137" s="20"/>
      <c r="F137" s="20"/>
      <c r="G137" s="20"/>
      <c r="H137" s="20"/>
      <c r="I137" s="20"/>
      <c r="J137" s="20"/>
      <c r="K137" s="43"/>
    </row>
    <row r="138" spans="1:11" s="8" customFormat="1" ht="15.75" hidden="1">
      <c r="A138" s="76" t="s">
        <v>60</v>
      </c>
      <c r="B138" s="77" t="s">
        <v>41</v>
      </c>
      <c r="C138" s="31" t="s">
        <v>50</v>
      </c>
      <c r="D138" s="25">
        <v>0</v>
      </c>
      <c r="E138" s="25">
        <v>0</v>
      </c>
      <c r="F138" s="25">
        <f>D138+E138</f>
        <v>0</v>
      </c>
      <c r="G138" s="25"/>
      <c r="H138" s="25"/>
      <c r="I138" s="25">
        <v>0</v>
      </c>
      <c r="J138" s="14" t="e">
        <f>I138/H138*100</f>
        <v>#DIV/0!</v>
      </c>
      <c r="K138" s="34"/>
    </row>
    <row r="139" spans="1:11" s="8" customFormat="1" ht="15.75" hidden="1">
      <c r="A139" s="76" t="s">
        <v>60</v>
      </c>
      <c r="B139" s="77" t="s">
        <v>96</v>
      </c>
      <c r="C139" s="84" t="s">
        <v>14</v>
      </c>
      <c r="D139" s="99">
        <v>0</v>
      </c>
      <c r="E139" s="25"/>
      <c r="F139" s="25"/>
      <c r="G139" s="25"/>
      <c r="H139" s="25"/>
      <c r="I139" s="25">
        <v>0</v>
      </c>
      <c r="J139" s="14" t="e">
        <f>I139/H139*100</f>
        <v>#DIV/0!</v>
      </c>
      <c r="K139" s="34"/>
    </row>
    <row r="140" spans="1:11" s="8" customFormat="1" ht="15.75">
      <c r="A140" s="76" t="s">
        <v>60</v>
      </c>
      <c r="B140" s="77" t="s">
        <v>62</v>
      </c>
      <c r="C140" s="31" t="s">
        <v>50</v>
      </c>
      <c r="D140" s="99">
        <v>2</v>
      </c>
      <c r="E140" s="25"/>
      <c r="F140" s="25"/>
      <c r="G140" s="25">
        <v>0</v>
      </c>
      <c r="H140" s="25">
        <v>2</v>
      </c>
      <c r="I140" s="25">
        <v>0</v>
      </c>
      <c r="J140" s="17">
        <f>I140/H140*100</f>
        <v>0</v>
      </c>
      <c r="K140" s="34"/>
    </row>
    <row r="141" spans="1:11" s="8" customFormat="1" ht="15.75">
      <c r="A141" s="74" t="s">
        <v>61</v>
      </c>
      <c r="B141" s="75"/>
      <c r="C141" s="75"/>
      <c r="D141" s="19">
        <f aca="true" t="shared" si="35" ref="D141:I141">D138+D139+D140</f>
        <v>2</v>
      </c>
      <c r="E141" s="19">
        <f t="shared" si="35"/>
        <v>0</v>
      </c>
      <c r="F141" s="19">
        <f t="shared" si="35"/>
        <v>0</v>
      </c>
      <c r="G141" s="19">
        <f t="shared" si="35"/>
        <v>0</v>
      </c>
      <c r="H141" s="19">
        <f t="shared" si="35"/>
        <v>2</v>
      </c>
      <c r="I141" s="19">
        <f t="shared" si="35"/>
        <v>0</v>
      </c>
      <c r="J141" s="19">
        <f>I141/H141*100</f>
        <v>0</v>
      </c>
      <c r="K141" s="19"/>
    </row>
    <row r="142" spans="1:11" ht="21.75" customHeight="1">
      <c r="A142" s="128" t="s">
        <v>74</v>
      </c>
      <c r="B142" s="129"/>
      <c r="C142" s="129"/>
      <c r="D142" s="20"/>
      <c r="E142" s="20"/>
      <c r="F142" s="20"/>
      <c r="G142" s="20"/>
      <c r="H142" s="20"/>
      <c r="I142" s="22"/>
      <c r="J142" s="20"/>
      <c r="K142" s="41"/>
    </row>
    <row r="143" spans="1:11" ht="16.5" customHeight="1">
      <c r="A143" s="78" t="s">
        <v>40</v>
      </c>
      <c r="B143" s="58">
        <v>210</v>
      </c>
      <c r="C143" s="59" t="s">
        <v>31</v>
      </c>
      <c r="D143" s="26">
        <f aca="true" t="shared" si="36" ref="D143:I143">SUM(D144:D146)</f>
        <v>779</v>
      </c>
      <c r="E143" s="26">
        <f t="shared" si="36"/>
        <v>0</v>
      </c>
      <c r="F143" s="26">
        <f t="shared" si="36"/>
        <v>0</v>
      </c>
      <c r="G143" s="26">
        <f t="shared" si="36"/>
        <v>158</v>
      </c>
      <c r="H143" s="26">
        <f t="shared" si="36"/>
        <v>937</v>
      </c>
      <c r="I143" s="26">
        <f t="shared" si="36"/>
        <v>448</v>
      </c>
      <c r="J143" s="14">
        <f aca="true" t="shared" si="37" ref="J143:J158">I143/H143*100</f>
        <v>47.81216648879402</v>
      </c>
      <c r="K143" s="26"/>
    </row>
    <row r="144" spans="1:11" ht="15" customHeight="1">
      <c r="A144" s="78" t="s">
        <v>40</v>
      </c>
      <c r="B144" s="61">
        <v>211</v>
      </c>
      <c r="C144" s="31" t="s">
        <v>1</v>
      </c>
      <c r="D144" s="25">
        <v>580</v>
      </c>
      <c r="E144" s="26"/>
      <c r="F144" s="26"/>
      <c r="G144" s="25">
        <v>130</v>
      </c>
      <c r="H144" s="25">
        <v>710</v>
      </c>
      <c r="I144" s="28">
        <v>330</v>
      </c>
      <c r="J144" s="17">
        <f t="shared" si="37"/>
        <v>46.478873239436616</v>
      </c>
      <c r="K144" s="34"/>
    </row>
    <row r="145" spans="1:11" ht="16.5" customHeight="1" hidden="1">
      <c r="A145" s="78" t="s">
        <v>40</v>
      </c>
      <c r="B145" s="61">
        <v>212</v>
      </c>
      <c r="C145" s="31" t="s">
        <v>2</v>
      </c>
      <c r="D145" s="25">
        <v>0</v>
      </c>
      <c r="E145" s="26"/>
      <c r="F145" s="26"/>
      <c r="G145" s="25"/>
      <c r="H145" s="25"/>
      <c r="I145" s="28">
        <v>0</v>
      </c>
      <c r="J145" s="17" t="e">
        <f t="shared" si="37"/>
        <v>#DIV/0!</v>
      </c>
      <c r="K145" s="34"/>
    </row>
    <row r="146" spans="1:11" ht="17.25" customHeight="1">
      <c r="A146" s="78" t="s">
        <v>40</v>
      </c>
      <c r="B146" s="61">
        <v>213</v>
      </c>
      <c r="C146" s="31" t="s">
        <v>3</v>
      </c>
      <c r="D146" s="25">
        <v>199</v>
      </c>
      <c r="E146" s="26"/>
      <c r="F146" s="26"/>
      <c r="G146" s="25">
        <v>28</v>
      </c>
      <c r="H146" s="25">
        <v>227</v>
      </c>
      <c r="I146" s="28">
        <v>118</v>
      </c>
      <c r="J146" s="17">
        <f t="shared" si="37"/>
        <v>51.98237885462555</v>
      </c>
      <c r="K146" s="34"/>
    </row>
    <row r="147" spans="1:11" ht="21.75" customHeight="1">
      <c r="A147" s="78" t="s">
        <v>40</v>
      </c>
      <c r="B147" s="58">
        <v>220</v>
      </c>
      <c r="C147" s="62" t="s">
        <v>4</v>
      </c>
      <c r="D147" s="26">
        <f aca="true" t="shared" si="38" ref="D147:I147">SUM(D148:D154)</f>
        <v>117</v>
      </c>
      <c r="E147" s="26">
        <f t="shared" si="38"/>
        <v>0</v>
      </c>
      <c r="F147" s="26">
        <f t="shared" si="38"/>
        <v>0</v>
      </c>
      <c r="G147" s="26">
        <f t="shared" si="38"/>
        <v>-90</v>
      </c>
      <c r="H147" s="26">
        <f t="shared" si="38"/>
        <v>27</v>
      </c>
      <c r="I147" s="26">
        <f t="shared" si="38"/>
        <v>3</v>
      </c>
      <c r="J147" s="14">
        <f t="shared" si="37"/>
        <v>11.11111111111111</v>
      </c>
      <c r="K147" s="44"/>
    </row>
    <row r="148" spans="1:11" ht="15" customHeight="1" hidden="1">
      <c r="A148" s="78" t="s">
        <v>40</v>
      </c>
      <c r="B148" s="61">
        <v>221</v>
      </c>
      <c r="C148" s="31" t="s">
        <v>5</v>
      </c>
      <c r="D148" s="25">
        <v>0</v>
      </c>
      <c r="E148" s="26"/>
      <c r="F148" s="26"/>
      <c r="G148" s="25">
        <v>0</v>
      </c>
      <c r="H148" s="25">
        <v>0</v>
      </c>
      <c r="I148" s="28">
        <v>0</v>
      </c>
      <c r="J148" s="17" t="e">
        <f t="shared" si="37"/>
        <v>#DIV/0!</v>
      </c>
      <c r="K148" s="34"/>
    </row>
    <row r="149" spans="1:11" ht="16.5" customHeight="1">
      <c r="A149" s="78" t="s">
        <v>40</v>
      </c>
      <c r="B149" s="61">
        <v>222</v>
      </c>
      <c r="C149" s="31" t="s">
        <v>6</v>
      </c>
      <c r="D149" s="25">
        <v>4</v>
      </c>
      <c r="E149" s="26"/>
      <c r="F149" s="26"/>
      <c r="G149" s="25">
        <v>0</v>
      </c>
      <c r="H149" s="25">
        <v>4</v>
      </c>
      <c r="I149" s="28">
        <v>0</v>
      </c>
      <c r="J149" s="17">
        <f t="shared" si="37"/>
        <v>0</v>
      </c>
      <c r="K149" s="34"/>
    </row>
    <row r="150" spans="1:11" ht="17.25" customHeight="1">
      <c r="A150" s="78" t="s">
        <v>40</v>
      </c>
      <c r="B150" s="61">
        <v>223</v>
      </c>
      <c r="C150" s="31" t="s">
        <v>7</v>
      </c>
      <c r="D150" s="25">
        <v>70</v>
      </c>
      <c r="E150" s="26"/>
      <c r="F150" s="26"/>
      <c r="G150" s="25">
        <v>-60</v>
      </c>
      <c r="H150" s="25">
        <v>10</v>
      </c>
      <c r="I150" s="28">
        <v>0</v>
      </c>
      <c r="J150" s="17">
        <f t="shared" si="37"/>
        <v>0</v>
      </c>
      <c r="K150" s="34"/>
    </row>
    <row r="151" spans="1:11" ht="15.75" customHeight="1" hidden="1">
      <c r="A151" s="78" t="s">
        <v>40</v>
      </c>
      <c r="B151" s="61">
        <v>224</v>
      </c>
      <c r="C151" s="31" t="s">
        <v>8</v>
      </c>
      <c r="D151" s="25"/>
      <c r="E151" s="26"/>
      <c r="F151" s="26"/>
      <c r="G151" s="25"/>
      <c r="H151" s="25"/>
      <c r="I151" s="28"/>
      <c r="J151" s="17" t="e">
        <f t="shared" si="37"/>
        <v>#DIV/0!</v>
      </c>
      <c r="K151" s="34"/>
    </row>
    <row r="152" spans="1:11" ht="18" customHeight="1">
      <c r="A152" s="78" t="s">
        <v>40</v>
      </c>
      <c r="B152" s="61">
        <v>225</v>
      </c>
      <c r="C152" s="31" t="s">
        <v>9</v>
      </c>
      <c r="D152" s="25">
        <v>2</v>
      </c>
      <c r="E152" s="26"/>
      <c r="F152" s="26"/>
      <c r="G152" s="25">
        <v>0</v>
      </c>
      <c r="H152" s="25">
        <v>2</v>
      </c>
      <c r="I152" s="28">
        <v>0</v>
      </c>
      <c r="J152" s="17">
        <f t="shared" si="37"/>
        <v>0</v>
      </c>
      <c r="K152" s="34"/>
    </row>
    <row r="153" spans="1:11" ht="18.75" customHeight="1">
      <c r="A153" s="78" t="s">
        <v>40</v>
      </c>
      <c r="B153" s="61">
        <v>226</v>
      </c>
      <c r="C153" s="31" t="s">
        <v>104</v>
      </c>
      <c r="D153" s="25">
        <v>41</v>
      </c>
      <c r="E153" s="26"/>
      <c r="F153" s="26"/>
      <c r="G153" s="25">
        <v>-30</v>
      </c>
      <c r="H153" s="25">
        <v>11</v>
      </c>
      <c r="I153" s="28">
        <v>3</v>
      </c>
      <c r="J153" s="17">
        <f t="shared" si="37"/>
        <v>27.27272727272727</v>
      </c>
      <c r="K153" s="34"/>
    </row>
    <row r="154" spans="1:11" ht="1.5" customHeight="1" hidden="1">
      <c r="A154" s="78" t="s">
        <v>40</v>
      </c>
      <c r="B154" s="79" t="s">
        <v>41</v>
      </c>
      <c r="C154" s="31" t="s">
        <v>46</v>
      </c>
      <c r="D154" s="26"/>
      <c r="E154" s="26"/>
      <c r="F154" s="26"/>
      <c r="G154" s="26"/>
      <c r="H154" s="26"/>
      <c r="I154" s="28"/>
      <c r="J154" s="14" t="e">
        <f t="shared" si="37"/>
        <v>#DIV/0!</v>
      </c>
      <c r="K154" s="46"/>
    </row>
    <row r="155" spans="1:11" ht="18" customHeight="1">
      <c r="A155" s="78" t="s">
        <v>40</v>
      </c>
      <c r="B155" s="58">
        <v>290</v>
      </c>
      <c r="C155" s="62" t="s">
        <v>12</v>
      </c>
      <c r="D155" s="26">
        <v>3</v>
      </c>
      <c r="E155" s="26"/>
      <c r="F155" s="26"/>
      <c r="G155" s="26">
        <v>0</v>
      </c>
      <c r="H155" s="26">
        <v>3</v>
      </c>
      <c r="I155" s="91">
        <v>0</v>
      </c>
      <c r="J155" s="14">
        <f t="shared" si="37"/>
        <v>0</v>
      </c>
      <c r="K155" s="33"/>
    </row>
    <row r="156" spans="1:11" ht="16.5" customHeight="1">
      <c r="A156" s="78" t="s">
        <v>40</v>
      </c>
      <c r="B156" s="58">
        <v>300</v>
      </c>
      <c r="C156" s="62" t="s">
        <v>13</v>
      </c>
      <c r="D156" s="26">
        <f aca="true" t="shared" si="39" ref="D156:I156">SUM(D157:D158,D160)</f>
        <v>147</v>
      </c>
      <c r="E156" s="26">
        <f t="shared" si="39"/>
        <v>0</v>
      </c>
      <c r="F156" s="26">
        <f t="shared" si="39"/>
        <v>20</v>
      </c>
      <c r="G156" s="26">
        <f t="shared" si="39"/>
        <v>-33</v>
      </c>
      <c r="H156" s="26">
        <f t="shared" si="39"/>
        <v>114</v>
      </c>
      <c r="I156" s="26">
        <f t="shared" si="39"/>
        <v>101</v>
      </c>
      <c r="J156" s="14">
        <f t="shared" si="37"/>
        <v>88.59649122807018</v>
      </c>
      <c r="K156" s="26"/>
    </row>
    <row r="157" spans="1:11" ht="17.25" customHeight="1">
      <c r="A157" s="78" t="s">
        <v>40</v>
      </c>
      <c r="B157" s="61">
        <v>310</v>
      </c>
      <c r="C157" s="31" t="s">
        <v>14</v>
      </c>
      <c r="D157" s="25">
        <v>33</v>
      </c>
      <c r="E157" s="26"/>
      <c r="F157" s="26"/>
      <c r="G157" s="25">
        <v>-33</v>
      </c>
      <c r="H157" s="25">
        <v>0</v>
      </c>
      <c r="I157" s="28">
        <v>0</v>
      </c>
      <c r="J157" s="17">
        <v>0</v>
      </c>
      <c r="K157" s="34"/>
    </row>
    <row r="158" spans="1:11" ht="13.5" customHeight="1">
      <c r="A158" s="78" t="s">
        <v>40</v>
      </c>
      <c r="B158" s="61">
        <v>340</v>
      </c>
      <c r="C158" s="31" t="s">
        <v>15</v>
      </c>
      <c r="D158" s="30">
        <v>20</v>
      </c>
      <c r="E158" s="17">
        <v>0</v>
      </c>
      <c r="F158" s="17">
        <f>D158+E158</f>
        <v>20</v>
      </c>
      <c r="G158" s="17">
        <v>0</v>
      </c>
      <c r="H158" s="17">
        <v>20</v>
      </c>
      <c r="I158" s="16">
        <v>7</v>
      </c>
      <c r="J158" s="17">
        <f t="shared" si="37"/>
        <v>35</v>
      </c>
      <c r="K158" s="34"/>
    </row>
    <row r="159" spans="1:12" ht="13.5" customHeight="1">
      <c r="A159" s="130" t="s">
        <v>107</v>
      </c>
      <c r="B159" s="131"/>
      <c r="C159" s="132"/>
      <c r="D159" s="30"/>
      <c r="E159" s="17"/>
      <c r="F159" s="17"/>
      <c r="G159" s="17"/>
      <c r="H159" s="17"/>
      <c r="I159" s="16"/>
      <c r="J159" s="17"/>
      <c r="K159" s="105"/>
      <c r="L159" s="108"/>
    </row>
    <row r="160" spans="1:11" ht="13.5" customHeight="1">
      <c r="A160" s="78" t="s">
        <v>40</v>
      </c>
      <c r="B160" s="61">
        <v>340</v>
      </c>
      <c r="C160" s="31" t="s">
        <v>15</v>
      </c>
      <c r="D160" s="30">
        <v>94</v>
      </c>
      <c r="E160" s="17"/>
      <c r="F160" s="17"/>
      <c r="G160" s="17">
        <v>0</v>
      </c>
      <c r="H160" s="17">
        <v>94</v>
      </c>
      <c r="I160" s="16">
        <v>94</v>
      </c>
      <c r="J160" s="17">
        <f aca="true" t="shared" si="40" ref="J160:J171">I160/H160*100</f>
        <v>100</v>
      </c>
      <c r="K160" s="105"/>
    </row>
    <row r="161" spans="1:11" s="4" customFormat="1" ht="21" customHeight="1">
      <c r="A161" s="111" t="s">
        <v>42</v>
      </c>
      <c r="B161" s="112"/>
      <c r="C161" s="112"/>
      <c r="D161" s="19">
        <f aca="true" t="shared" si="41" ref="D161:I161">SUM(D143,D147,D155,D156)</f>
        <v>1046</v>
      </c>
      <c r="E161" s="19">
        <f t="shared" si="41"/>
        <v>0</v>
      </c>
      <c r="F161" s="19">
        <f t="shared" si="41"/>
        <v>20</v>
      </c>
      <c r="G161" s="19">
        <f t="shared" si="41"/>
        <v>35</v>
      </c>
      <c r="H161" s="19">
        <f t="shared" si="41"/>
        <v>1081</v>
      </c>
      <c r="I161" s="19">
        <f t="shared" si="41"/>
        <v>552</v>
      </c>
      <c r="J161" s="19">
        <f t="shared" si="40"/>
        <v>51.06382978723404</v>
      </c>
      <c r="K161" s="19"/>
    </row>
    <row r="162" spans="1:11" ht="19.5" customHeight="1" hidden="1" thickBot="1">
      <c r="A162" s="32" t="s">
        <v>33</v>
      </c>
      <c r="B162" s="21"/>
      <c r="C162" s="22"/>
      <c r="D162" s="23"/>
      <c r="E162" s="20"/>
      <c r="F162" s="20"/>
      <c r="G162" s="20"/>
      <c r="H162" s="20"/>
      <c r="I162" s="22"/>
      <c r="J162" s="14" t="e">
        <f t="shared" si="40"/>
        <v>#DIV/0!</v>
      </c>
      <c r="K162" s="40"/>
    </row>
    <row r="163" spans="1:11" s="4" customFormat="1" ht="15.75" hidden="1">
      <c r="A163" s="37" t="s">
        <v>36</v>
      </c>
      <c r="B163" s="15">
        <v>226</v>
      </c>
      <c r="C163" s="16" t="s">
        <v>46</v>
      </c>
      <c r="D163" s="17"/>
      <c r="E163" s="17">
        <v>0</v>
      </c>
      <c r="F163" s="17">
        <f>D163+E163</f>
        <v>0</v>
      </c>
      <c r="G163" s="17"/>
      <c r="H163" s="17"/>
      <c r="I163" s="16"/>
      <c r="J163" s="14" t="e">
        <f t="shared" si="40"/>
        <v>#DIV/0!</v>
      </c>
      <c r="K163" s="34"/>
    </row>
    <row r="164" spans="1:11" s="4" customFormat="1" ht="15.75" hidden="1">
      <c r="A164" s="37" t="s">
        <v>36</v>
      </c>
      <c r="B164" s="15">
        <v>290</v>
      </c>
      <c r="C164" s="16" t="s">
        <v>46</v>
      </c>
      <c r="D164" s="17"/>
      <c r="E164" s="17">
        <v>0</v>
      </c>
      <c r="F164" s="17">
        <f>D164+E164</f>
        <v>0</v>
      </c>
      <c r="G164" s="17"/>
      <c r="H164" s="17"/>
      <c r="I164" s="16">
        <v>0</v>
      </c>
      <c r="J164" s="14" t="e">
        <f t="shared" si="40"/>
        <v>#DIV/0!</v>
      </c>
      <c r="K164" s="34"/>
    </row>
    <row r="165" spans="1:11" s="4" customFormat="1" ht="15.75" hidden="1">
      <c r="A165" s="37" t="s">
        <v>36</v>
      </c>
      <c r="B165" s="15">
        <v>340</v>
      </c>
      <c r="C165" s="16" t="s">
        <v>46</v>
      </c>
      <c r="D165" s="17"/>
      <c r="E165" s="17">
        <v>0</v>
      </c>
      <c r="F165" s="17">
        <f>D165+E165</f>
        <v>0</v>
      </c>
      <c r="G165" s="17"/>
      <c r="H165" s="17"/>
      <c r="I165" s="16">
        <v>0</v>
      </c>
      <c r="J165" s="14" t="e">
        <f t="shared" si="40"/>
        <v>#DIV/0!</v>
      </c>
      <c r="K165" s="34"/>
    </row>
    <row r="166" spans="1:11" s="3" customFormat="1" ht="15.75" hidden="1">
      <c r="A166" s="123" t="s">
        <v>35</v>
      </c>
      <c r="B166" s="124"/>
      <c r="C166" s="124"/>
      <c r="D166" s="19">
        <f>SUM(D163:D165)</f>
        <v>0</v>
      </c>
      <c r="E166" s="19">
        <f>SUM(E164:E165)</f>
        <v>0</v>
      </c>
      <c r="F166" s="19">
        <f>SUM(F163:F165)</f>
        <v>0</v>
      </c>
      <c r="G166" s="19"/>
      <c r="H166" s="19"/>
      <c r="I166" s="19">
        <f>SUM(I163:I165)</f>
        <v>0</v>
      </c>
      <c r="J166" s="14" t="e">
        <f t="shared" si="40"/>
        <v>#DIV/0!</v>
      </c>
      <c r="K166" s="36"/>
    </row>
    <row r="167" spans="1:11" s="3" customFormat="1" ht="15.75" hidden="1">
      <c r="A167" s="128" t="s">
        <v>51</v>
      </c>
      <c r="B167" s="129"/>
      <c r="C167" s="129"/>
      <c r="D167" s="20"/>
      <c r="E167" s="20"/>
      <c r="F167" s="20"/>
      <c r="G167" s="20"/>
      <c r="H167" s="20"/>
      <c r="I167" s="22"/>
      <c r="J167" s="14" t="e">
        <f t="shared" si="40"/>
        <v>#DIV/0!</v>
      </c>
      <c r="K167" s="41"/>
    </row>
    <row r="168" spans="1:11" s="3" customFormat="1" ht="15.75" hidden="1">
      <c r="A168" s="45" t="s">
        <v>53</v>
      </c>
      <c r="B168" s="29" t="s">
        <v>98</v>
      </c>
      <c r="C168" s="31" t="s">
        <v>10</v>
      </c>
      <c r="D168" s="30">
        <v>0</v>
      </c>
      <c r="E168" s="17">
        <v>0</v>
      </c>
      <c r="F168" s="17">
        <f>D168+E168</f>
        <v>0</v>
      </c>
      <c r="G168" s="17"/>
      <c r="H168" s="17"/>
      <c r="I168" s="16">
        <v>0</v>
      </c>
      <c r="J168" s="14" t="e">
        <f t="shared" si="40"/>
        <v>#DIV/0!</v>
      </c>
      <c r="K168" s="34"/>
    </row>
    <row r="169" spans="1:11" s="3" customFormat="1" ht="15.75" hidden="1">
      <c r="A169" s="78" t="s">
        <v>53</v>
      </c>
      <c r="B169" s="79" t="s">
        <v>41</v>
      </c>
      <c r="C169" s="31" t="s">
        <v>63</v>
      </c>
      <c r="D169" s="30">
        <v>0</v>
      </c>
      <c r="E169" s="17">
        <v>0</v>
      </c>
      <c r="F169" s="17">
        <f>D169+E169</f>
        <v>0</v>
      </c>
      <c r="G169" s="17"/>
      <c r="H169" s="17"/>
      <c r="I169" s="16">
        <v>0</v>
      </c>
      <c r="J169" s="14" t="e">
        <f t="shared" si="40"/>
        <v>#DIV/0!</v>
      </c>
      <c r="K169" s="34"/>
    </row>
    <row r="170" spans="1:11" s="3" customFormat="1" ht="15.75" hidden="1">
      <c r="A170" s="78" t="s">
        <v>53</v>
      </c>
      <c r="B170" s="79" t="s">
        <v>62</v>
      </c>
      <c r="C170" s="31" t="s">
        <v>63</v>
      </c>
      <c r="D170" s="30">
        <v>0</v>
      </c>
      <c r="E170" s="17">
        <v>0</v>
      </c>
      <c r="F170" s="17">
        <v>10</v>
      </c>
      <c r="G170" s="17"/>
      <c r="H170" s="17"/>
      <c r="I170" s="16">
        <v>0</v>
      </c>
      <c r="J170" s="14" t="e">
        <f t="shared" si="40"/>
        <v>#DIV/0!</v>
      </c>
      <c r="K170" s="34"/>
    </row>
    <row r="171" spans="1:11" s="3" customFormat="1" ht="15.75" hidden="1">
      <c r="A171" s="111" t="s">
        <v>52</v>
      </c>
      <c r="B171" s="112"/>
      <c r="C171" s="112"/>
      <c r="D171" s="19">
        <f aca="true" t="shared" si="42" ref="D171:I171">SUM(D168:D169,D170)</f>
        <v>0</v>
      </c>
      <c r="E171" s="19">
        <f t="shared" si="42"/>
        <v>0</v>
      </c>
      <c r="F171" s="19">
        <f t="shared" si="42"/>
        <v>10</v>
      </c>
      <c r="G171" s="19"/>
      <c r="H171" s="19"/>
      <c r="I171" s="19">
        <f t="shared" si="42"/>
        <v>0</v>
      </c>
      <c r="J171" s="14" t="e">
        <f t="shared" si="40"/>
        <v>#DIV/0!</v>
      </c>
      <c r="K171" s="19"/>
    </row>
    <row r="172" spans="1:11" ht="19.5" customHeight="1">
      <c r="A172" s="32" t="s">
        <v>75</v>
      </c>
      <c r="B172" s="21"/>
      <c r="C172" s="22"/>
      <c r="D172" s="23"/>
      <c r="E172" s="20"/>
      <c r="F172" s="20"/>
      <c r="G172" s="20"/>
      <c r="H172" s="20"/>
      <c r="I172" s="22"/>
      <c r="J172" s="20"/>
      <c r="K172" s="41"/>
    </row>
    <row r="173" spans="1:11" s="4" customFormat="1" ht="15.75" hidden="1">
      <c r="A173" s="66" t="s">
        <v>76</v>
      </c>
      <c r="B173" s="61">
        <v>226</v>
      </c>
      <c r="C173" s="31" t="s">
        <v>10</v>
      </c>
      <c r="D173" s="17">
        <v>0</v>
      </c>
      <c r="E173" s="17">
        <v>0</v>
      </c>
      <c r="F173" s="17">
        <f>D173+E173</f>
        <v>0</v>
      </c>
      <c r="G173" s="17"/>
      <c r="H173" s="17"/>
      <c r="I173" s="16"/>
      <c r="J173" s="14" t="e">
        <f>I173/H173*100</f>
        <v>#DIV/0!</v>
      </c>
      <c r="K173" s="34"/>
    </row>
    <row r="174" spans="1:11" s="4" customFormat="1" ht="15.75">
      <c r="A174" s="66" t="s">
        <v>76</v>
      </c>
      <c r="B174" s="61">
        <v>290</v>
      </c>
      <c r="C174" s="31" t="s">
        <v>12</v>
      </c>
      <c r="D174" s="17">
        <v>7</v>
      </c>
      <c r="E174" s="17"/>
      <c r="F174" s="17"/>
      <c r="G174" s="17">
        <v>0</v>
      </c>
      <c r="H174" s="17">
        <v>7</v>
      </c>
      <c r="I174" s="16">
        <v>0</v>
      </c>
      <c r="J174" s="17">
        <f>I174/H174*100</f>
        <v>0</v>
      </c>
      <c r="K174" s="34"/>
    </row>
    <row r="175" spans="1:11" s="4" customFormat="1" ht="15.75" hidden="1">
      <c r="A175" s="76" t="s">
        <v>76</v>
      </c>
      <c r="B175" s="77" t="s">
        <v>96</v>
      </c>
      <c r="C175" s="84" t="s">
        <v>14</v>
      </c>
      <c r="D175" s="100">
        <v>0</v>
      </c>
      <c r="E175" s="17"/>
      <c r="F175" s="17"/>
      <c r="G175" s="17"/>
      <c r="H175" s="17"/>
      <c r="I175" s="16">
        <v>0</v>
      </c>
      <c r="J175" s="14" t="e">
        <f>I175/H175*100</f>
        <v>#DIV/0!</v>
      </c>
      <c r="K175" s="34"/>
    </row>
    <row r="176" spans="1:11" s="4" customFormat="1" ht="15.75" hidden="1">
      <c r="A176" s="76" t="s">
        <v>76</v>
      </c>
      <c r="B176" s="77" t="s">
        <v>62</v>
      </c>
      <c r="C176" s="84" t="s">
        <v>15</v>
      </c>
      <c r="D176" s="102">
        <v>0</v>
      </c>
      <c r="E176" s="17"/>
      <c r="F176" s="17"/>
      <c r="G176" s="17"/>
      <c r="H176" s="17"/>
      <c r="I176" s="16">
        <v>0</v>
      </c>
      <c r="J176" s="14" t="e">
        <f>I176/H176*100</f>
        <v>#DIV/0!</v>
      </c>
      <c r="K176" s="34"/>
    </row>
    <row r="177" spans="1:11" s="4" customFormat="1" ht="16.5" thickBot="1">
      <c r="A177" s="111" t="s">
        <v>38</v>
      </c>
      <c r="B177" s="112"/>
      <c r="C177" s="112"/>
      <c r="D177" s="19">
        <f aca="true" t="shared" si="43" ref="D177:I177">D174+D175+D176</f>
        <v>7</v>
      </c>
      <c r="E177" s="19">
        <f t="shared" si="43"/>
        <v>0</v>
      </c>
      <c r="F177" s="19">
        <f t="shared" si="43"/>
        <v>0</v>
      </c>
      <c r="G177" s="19">
        <f t="shared" si="43"/>
        <v>0</v>
      </c>
      <c r="H177" s="19">
        <f t="shared" si="43"/>
        <v>7</v>
      </c>
      <c r="I177" s="19">
        <f t="shared" si="43"/>
        <v>0</v>
      </c>
      <c r="J177" s="19">
        <f>I177/H177*100</f>
        <v>0</v>
      </c>
      <c r="K177" s="19"/>
    </row>
    <row r="178" spans="1:11" s="4" customFormat="1" ht="15.75" hidden="1">
      <c r="A178" s="32" t="s">
        <v>77</v>
      </c>
      <c r="B178" s="21"/>
      <c r="C178" s="22"/>
      <c r="D178" s="20"/>
      <c r="E178" s="20"/>
      <c r="F178" s="20"/>
      <c r="G178" s="20"/>
      <c r="H178" s="20"/>
      <c r="I178" s="20"/>
      <c r="J178" s="20"/>
      <c r="K178" s="40"/>
    </row>
    <row r="179" spans="1:11" s="4" customFormat="1" ht="15.75" hidden="1">
      <c r="A179" s="66" t="s">
        <v>78</v>
      </c>
      <c r="B179" s="61">
        <v>251</v>
      </c>
      <c r="C179" s="31" t="s">
        <v>79</v>
      </c>
      <c r="D179" s="25"/>
      <c r="E179" s="26"/>
      <c r="F179" s="26"/>
      <c r="G179" s="25">
        <v>0</v>
      </c>
      <c r="H179" s="25">
        <v>0</v>
      </c>
      <c r="I179" s="25"/>
      <c r="J179" s="17" t="e">
        <f aca="true" t="shared" si="44" ref="J179:J187">I179/H179*100</f>
        <v>#DIV/0!</v>
      </c>
      <c r="K179" s="34"/>
    </row>
    <row r="180" spans="1:11" s="4" customFormat="1" ht="16.5" hidden="1" thickBot="1">
      <c r="A180" s="109" t="s">
        <v>80</v>
      </c>
      <c r="B180" s="110"/>
      <c r="C180" s="110"/>
      <c r="D180" s="53">
        <f aca="true" t="shared" si="45" ref="D180:I180">SUM(D179)</f>
        <v>0</v>
      </c>
      <c r="E180" s="53">
        <f t="shared" si="45"/>
        <v>0</v>
      </c>
      <c r="F180" s="53">
        <f t="shared" si="45"/>
        <v>0</v>
      </c>
      <c r="G180" s="53">
        <f t="shared" si="45"/>
        <v>0</v>
      </c>
      <c r="H180" s="53">
        <f t="shared" si="45"/>
        <v>0</v>
      </c>
      <c r="I180" s="53">
        <f t="shared" si="45"/>
        <v>0</v>
      </c>
      <c r="J180" s="19" t="e">
        <f t="shared" si="44"/>
        <v>#DIV/0!</v>
      </c>
      <c r="K180" s="53"/>
    </row>
    <row r="181" spans="1:11" s="3" customFormat="1" ht="26.25" customHeight="1">
      <c r="A181" s="80"/>
      <c r="B181" s="81"/>
      <c r="C181" s="82" t="s">
        <v>39</v>
      </c>
      <c r="D181" s="54">
        <f aca="true" t="shared" si="46" ref="D181:I181">D180+D177+D171+D161+D141+D136+D100+D93+D88+D82+D67</f>
        <v>6411</v>
      </c>
      <c r="E181" s="54" t="e">
        <f t="shared" si="46"/>
        <v>#DIV/0!</v>
      </c>
      <c r="F181" s="54">
        <f t="shared" si="46"/>
        <v>3856</v>
      </c>
      <c r="G181" s="54">
        <f t="shared" si="46"/>
        <v>297</v>
      </c>
      <c r="H181" s="54">
        <f t="shared" si="46"/>
        <v>6708</v>
      </c>
      <c r="I181" s="54">
        <f t="shared" si="46"/>
        <v>3681</v>
      </c>
      <c r="J181" s="20">
        <f t="shared" si="44"/>
        <v>54.87477638640429</v>
      </c>
      <c r="K181" s="54"/>
    </row>
    <row r="182" spans="1:11" s="4" customFormat="1" ht="16.5" customHeight="1">
      <c r="A182" s="83"/>
      <c r="B182" s="61">
        <v>211</v>
      </c>
      <c r="C182" s="31" t="s">
        <v>1</v>
      </c>
      <c r="D182" s="17">
        <f aca="true" t="shared" si="47" ref="D182:I182">D10+D70+D95+D144</f>
        <v>2759</v>
      </c>
      <c r="E182" s="17">
        <f t="shared" si="47"/>
        <v>0</v>
      </c>
      <c r="F182" s="17">
        <f t="shared" si="47"/>
        <v>2157</v>
      </c>
      <c r="G182" s="17">
        <f t="shared" si="47"/>
        <v>632</v>
      </c>
      <c r="H182" s="17">
        <f t="shared" si="47"/>
        <v>3391</v>
      </c>
      <c r="I182" s="17">
        <f t="shared" si="47"/>
        <v>2010</v>
      </c>
      <c r="J182" s="17">
        <f t="shared" si="44"/>
        <v>59.27455028015335</v>
      </c>
      <c r="K182" s="17"/>
    </row>
    <row r="183" spans="1:11" s="4" customFormat="1" ht="16.5" customHeight="1">
      <c r="A183" s="83"/>
      <c r="B183" s="61">
        <v>212</v>
      </c>
      <c r="C183" s="31" t="s">
        <v>2</v>
      </c>
      <c r="D183" s="17">
        <f aca="true" t="shared" si="48" ref="D183:I183">D145+D11</f>
        <v>20</v>
      </c>
      <c r="E183" s="17">
        <f t="shared" si="48"/>
        <v>0</v>
      </c>
      <c r="F183" s="17">
        <f t="shared" si="48"/>
        <v>20</v>
      </c>
      <c r="G183" s="17">
        <f t="shared" si="48"/>
        <v>25</v>
      </c>
      <c r="H183" s="17">
        <f t="shared" si="48"/>
        <v>45</v>
      </c>
      <c r="I183" s="17">
        <f t="shared" si="48"/>
        <v>14</v>
      </c>
      <c r="J183" s="17">
        <f t="shared" si="44"/>
        <v>31.11111111111111</v>
      </c>
      <c r="K183" s="17"/>
    </row>
    <row r="184" spans="1:11" s="4" customFormat="1" ht="16.5" customHeight="1">
      <c r="A184" s="83"/>
      <c r="B184" s="61">
        <v>213</v>
      </c>
      <c r="C184" s="31" t="s">
        <v>3</v>
      </c>
      <c r="D184" s="17">
        <f aca="true" t="shared" si="49" ref="D184:I184">D12+D71+D96+D146</f>
        <v>903</v>
      </c>
      <c r="E184" s="17">
        <f t="shared" si="49"/>
        <v>0</v>
      </c>
      <c r="F184" s="17">
        <f t="shared" si="49"/>
        <v>696</v>
      </c>
      <c r="G184" s="17">
        <f t="shared" si="49"/>
        <v>96</v>
      </c>
      <c r="H184" s="17">
        <f t="shared" si="49"/>
        <v>999</v>
      </c>
      <c r="I184" s="17">
        <f t="shared" si="49"/>
        <v>772</v>
      </c>
      <c r="J184" s="17">
        <f t="shared" si="44"/>
        <v>77.27727727727728</v>
      </c>
      <c r="K184" s="17"/>
    </row>
    <row r="185" spans="1:11" s="4" customFormat="1" ht="16.5" customHeight="1">
      <c r="A185" s="83"/>
      <c r="B185" s="61">
        <v>221</v>
      </c>
      <c r="C185" s="31" t="s">
        <v>5</v>
      </c>
      <c r="D185" s="17">
        <f aca="true" t="shared" si="50" ref="D185:I185">D14+D73+D148</f>
        <v>139</v>
      </c>
      <c r="E185" s="17">
        <f t="shared" si="50"/>
        <v>0</v>
      </c>
      <c r="F185" s="17">
        <f t="shared" si="50"/>
        <v>139</v>
      </c>
      <c r="G185" s="17">
        <f t="shared" si="50"/>
        <v>0</v>
      </c>
      <c r="H185" s="17">
        <f t="shared" si="50"/>
        <v>139</v>
      </c>
      <c r="I185" s="17">
        <f t="shared" si="50"/>
        <v>134</v>
      </c>
      <c r="J185" s="17">
        <f t="shared" si="44"/>
        <v>96.40287769784173</v>
      </c>
      <c r="K185" s="17"/>
    </row>
    <row r="186" spans="1:11" s="4" customFormat="1" ht="16.5" customHeight="1">
      <c r="A186" s="83"/>
      <c r="B186" s="61">
        <v>222</v>
      </c>
      <c r="C186" s="31" t="s">
        <v>6</v>
      </c>
      <c r="D186" s="17">
        <f aca="true" t="shared" si="51" ref="D186:I186">SUM(D15,D74,D149)</f>
        <v>6</v>
      </c>
      <c r="E186" s="17">
        <f t="shared" si="51"/>
        <v>0</v>
      </c>
      <c r="F186" s="17">
        <f t="shared" si="51"/>
        <v>2</v>
      </c>
      <c r="G186" s="17">
        <f t="shared" si="51"/>
        <v>10</v>
      </c>
      <c r="H186" s="17">
        <f t="shared" si="51"/>
        <v>16</v>
      </c>
      <c r="I186" s="17">
        <f t="shared" si="51"/>
        <v>3</v>
      </c>
      <c r="J186" s="17">
        <f t="shared" si="44"/>
        <v>18.75</v>
      </c>
      <c r="K186" s="17"/>
    </row>
    <row r="187" spans="1:11" s="4" customFormat="1" ht="16.5" customHeight="1">
      <c r="A187" s="83"/>
      <c r="B187" s="61">
        <v>223</v>
      </c>
      <c r="C187" s="31" t="s">
        <v>7</v>
      </c>
      <c r="D187" s="17">
        <f aca="true" t="shared" si="52" ref="D187:I187">SUM(D16,D75,D120,D150)</f>
        <v>412</v>
      </c>
      <c r="E187" s="17">
        <f t="shared" si="52"/>
        <v>0</v>
      </c>
      <c r="F187" s="17">
        <f t="shared" si="52"/>
        <v>342</v>
      </c>
      <c r="G187" s="17">
        <f t="shared" si="52"/>
        <v>-115</v>
      </c>
      <c r="H187" s="17">
        <f t="shared" si="52"/>
        <v>297</v>
      </c>
      <c r="I187" s="17">
        <f t="shared" si="52"/>
        <v>204</v>
      </c>
      <c r="J187" s="17">
        <f t="shared" si="44"/>
        <v>68.68686868686868</v>
      </c>
      <c r="K187" s="17"/>
    </row>
    <row r="188" spans="1:11" s="4" customFormat="1" ht="16.5" customHeight="1" hidden="1">
      <c r="A188" s="83"/>
      <c r="B188" s="61">
        <v>224</v>
      </c>
      <c r="C188" s="31" t="s">
        <v>8</v>
      </c>
      <c r="D188" s="17">
        <f aca="true" t="shared" si="53" ref="D188:I188">SUM(D17,D76,)</f>
        <v>0</v>
      </c>
      <c r="E188" s="17">
        <f t="shared" si="53"/>
        <v>0</v>
      </c>
      <c r="F188" s="17">
        <f t="shared" si="53"/>
        <v>0</v>
      </c>
      <c r="G188" s="17">
        <f t="shared" si="53"/>
        <v>0</v>
      </c>
      <c r="H188" s="17">
        <f t="shared" si="53"/>
        <v>0</v>
      </c>
      <c r="I188" s="17">
        <f t="shared" si="53"/>
        <v>0</v>
      </c>
      <c r="J188" s="17">
        <v>0</v>
      </c>
      <c r="K188" s="17"/>
    </row>
    <row r="189" spans="1:11" s="4" customFormat="1" ht="16.5" customHeight="1">
      <c r="A189" s="83"/>
      <c r="B189" s="61">
        <v>225</v>
      </c>
      <c r="C189" s="31" t="s">
        <v>9</v>
      </c>
      <c r="D189" s="17">
        <f aca="true" t="shared" si="54" ref="D189:I189">D130+D121+D105+D18+D124+D152</f>
        <v>77</v>
      </c>
      <c r="E189" s="17">
        <f t="shared" si="54"/>
        <v>0</v>
      </c>
      <c r="F189" s="17">
        <f t="shared" si="54"/>
        <v>75</v>
      </c>
      <c r="G189" s="17">
        <f t="shared" si="54"/>
        <v>-75</v>
      </c>
      <c r="H189" s="17">
        <f t="shared" si="54"/>
        <v>2</v>
      </c>
      <c r="I189" s="17">
        <f t="shared" si="54"/>
        <v>0</v>
      </c>
      <c r="J189" s="17">
        <f>I189/H189*100</f>
        <v>0</v>
      </c>
      <c r="K189" s="17"/>
    </row>
    <row r="190" spans="1:11" s="4" customFormat="1" ht="16.5" customHeight="1">
      <c r="A190" s="83"/>
      <c r="B190" s="61">
        <v>226</v>
      </c>
      <c r="C190" s="31" t="s">
        <v>10</v>
      </c>
      <c r="D190" s="17">
        <f>D153+D106+D19+D115+D116+D135</f>
        <v>1303</v>
      </c>
      <c r="E190" s="17">
        <f>E153+E106+E19+E115+E116+E135</f>
        <v>0</v>
      </c>
      <c r="F190" s="17">
        <f>F153+F106+F19+F115+F116+F135</f>
        <v>338</v>
      </c>
      <c r="G190" s="17">
        <f>G153+G106+G19+G115+G116+G135</f>
        <v>-228</v>
      </c>
      <c r="H190" s="17">
        <f>H153+H106+H19+H115+H116+H135</f>
        <v>1075</v>
      </c>
      <c r="I190" s="17">
        <f>I153+I106+I19+I115+I116+I135</f>
        <v>3</v>
      </c>
      <c r="J190" s="17">
        <f>I190/H190*100</f>
        <v>0.27906976744186046</v>
      </c>
      <c r="K190" s="17"/>
    </row>
    <row r="191" spans="1:11" s="4" customFormat="1" ht="16.5" customHeight="1" hidden="1">
      <c r="A191" s="83"/>
      <c r="B191" s="61">
        <v>231</v>
      </c>
      <c r="C191" s="31" t="s">
        <v>25</v>
      </c>
      <c r="D191" s="17">
        <f aca="true" t="shared" si="55" ref="D191:I191">SUM(D20)</f>
        <v>0</v>
      </c>
      <c r="E191" s="17">
        <f t="shared" si="55"/>
        <v>0</v>
      </c>
      <c r="F191" s="17">
        <f t="shared" si="55"/>
        <v>0</v>
      </c>
      <c r="G191" s="17">
        <f t="shared" si="55"/>
        <v>0</v>
      </c>
      <c r="H191" s="17">
        <f t="shared" si="55"/>
        <v>0</v>
      </c>
      <c r="I191" s="17">
        <f t="shared" si="55"/>
        <v>0</v>
      </c>
      <c r="J191" s="17">
        <v>0</v>
      </c>
      <c r="K191" s="47"/>
    </row>
    <row r="192" spans="1:11" s="4" customFormat="1" ht="17.25" customHeight="1">
      <c r="A192" s="83"/>
      <c r="B192" s="61">
        <v>251</v>
      </c>
      <c r="C192" s="84" t="s">
        <v>44</v>
      </c>
      <c r="D192" s="17">
        <f aca="true" t="shared" si="56" ref="D192:I192">D21+D99+D107+D179</f>
        <v>542</v>
      </c>
      <c r="E192" s="17">
        <f t="shared" si="56"/>
        <v>0</v>
      </c>
      <c r="F192" s="17">
        <f t="shared" si="56"/>
        <v>0</v>
      </c>
      <c r="G192" s="17">
        <f t="shared" si="56"/>
        <v>0</v>
      </c>
      <c r="H192" s="17">
        <f t="shared" si="56"/>
        <v>542</v>
      </c>
      <c r="I192" s="17">
        <f t="shared" si="56"/>
        <v>399</v>
      </c>
      <c r="J192" s="17">
        <f aca="true" t="shared" si="57" ref="J192:J199">I192/H192*100</f>
        <v>73.61623616236163</v>
      </c>
      <c r="K192" s="17"/>
    </row>
    <row r="193" spans="1:11" s="4" customFormat="1" ht="30" customHeight="1" hidden="1">
      <c r="A193" s="83"/>
      <c r="B193" s="61">
        <v>242</v>
      </c>
      <c r="C193" s="84" t="s">
        <v>64</v>
      </c>
      <c r="D193" s="17"/>
      <c r="E193" s="17">
        <f>SUM(E110:E111)</f>
        <v>0</v>
      </c>
      <c r="F193" s="17">
        <f>SUM(F110:F111)</f>
        <v>710</v>
      </c>
      <c r="G193" s="17"/>
      <c r="H193" s="17"/>
      <c r="I193" s="17">
        <f>SUM(I113:I115)</f>
        <v>0</v>
      </c>
      <c r="J193" s="17" t="e">
        <f t="shared" si="57"/>
        <v>#DIV/0!</v>
      </c>
      <c r="K193" s="17"/>
    </row>
    <row r="194" spans="1:11" s="4" customFormat="1" ht="16.5" customHeight="1" hidden="1">
      <c r="A194" s="83"/>
      <c r="B194" s="61">
        <v>262</v>
      </c>
      <c r="C194" s="31" t="s">
        <v>54</v>
      </c>
      <c r="D194" s="17">
        <f aca="true" t="shared" si="58" ref="D194:I194">D168</f>
        <v>0</v>
      </c>
      <c r="E194" s="17">
        <f t="shared" si="58"/>
        <v>0</v>
      </c>
      <c r="F194" s="17">
        <f t="shared" si="58"/>
        <v>0</v>
      </c>
      <c r="G194" s="17"/>
      <c r="H194" s="17"/>
      <c r="I194" s="17">
        <f t="shared" si="58"/>
        <v>0</v>
      </c>
      <c r="J194" s="17" t="e">
        <f t="shared" si="57"/>
        <v>#DIV/0!</v>
      </c>
      <c r="K194" s="47"/>
    </row>
    <row r="195" spans="1:11" s="4" customFormat="1" ht="30.75" customHeight="1" hidden="1">
      <c r="A195" s="83"/>
      <c r="B195" s="61">
        <v>263</v>
      </c>
      <c r="C195" s="84" t="s">
        <v>82</v>
      </c>
      <c r="D195" s="17">
        <f aca="true" t="shared" si="59" ref="D195:I195">SUM(D22)</f>
        <v>0</v>
      </c>
      <c r="E195" s="17">
        <f t="shared" si="59"/>
        <v>0</v>
      </c>
      <c r="F195" s="17">
        <f t="shared" si="59"/>
        <v>0</v>
      </c>
      <c r="G195" s="17"/>
      <c r="H195" s="17"/>
      <c r="I195" s="17">
        <f t="shared" si="59"/>
        <v>0</v>
      </c>
      <c r="J195" s="17" t="e">
        <f t="shared" si="57"/>
        <v>#DIV/0!</v>
      </c>
      <c r="K195" s="17"/>
    </row>
    <row r="196" spans="1:11" s="4" customFormat="1" ht="16.5" customHeight="1">
      <c r="A196" s="83"/>
      <c r="B196" s="61">
        <v>290</v>
      </c>
      <c r="C196" s="31" t="s">
        <v>12</v>
      </c>
      <c r="D196" s="17">
        <f aca="true" t="shared" si="60" ref="D196:I196">D174+D169+D155+D138+D132+D23</f>
        <v>64</v>
      </c>
      <c r="E196" s="17">
        <f t="shared" si="60"/>
        <v>12</v>
      </c>
      <c r="F196" s="17">
        <f t="shared" si="60"/>
        <v>22</v>
      </c>
      <c r="G196" s="17">
        <f t="shared" si="60"/>
        <v>0</v>
      </c>
      <c r="H196" s="17">
        <f t="shared" si="60"/>
        <v>64</v>
      </c>
      <c r="I196" s="17">
        <f t="shared" si="60"/>
        <v>31</v>
      </c>
      <c r="J196" s="17">
        <f t="shared" si="57"/>
        <v>48.4375</v>
      </c>
      <c r="K196" s="17"/>
    </row>
    <row r="197" spans="1:11" s="4" customFormat="1" ht="16.5" customHeight="1">
      <c r="A197" s="83"/>
      <c r="B197" s="61">
        <v>310</v>
      </c>
      <c r="C197" s="31" t="s">
        <v>14</v>
      </c>
      <c r="D197" s="17">
        <f aca="true" t="shared" si="61" ref="D197:I197">D175+D157+D139+D134+D122+D118+D86+D91+D80+D25+D108</f>
        <v>43</v>
      </c>
      <c r="E197" s="17" t="e">
        <f t="shared" si="61"/>
        <v>#DIV/0!</v>
      </c>
      <c r="F197" s="17">
        <f t="shared" si="61"/>
        <v>10</v>
      </c>
      <c r="G197" s="17">
        <f t="shared" si="61"/>
        <v>-43</v>
      </c>
      <c r="H197" s="17">
        <f t="shared" si="61"/>
        <v>0</v>
      </c>
      <c r="I197" s="17">
        <f t="shared" si="61"/>
        <v>0</v>
      </c>
      <c r="J197" s="17">
        <v>0</v>
      </c>
      <c r="K197" s="17"/>
    </row>
    <row r="198" spans="1:11" s="4" customFormat="1" ht="16.5" customHeight="1">
      <c r="A198" s="83"/>
      <c r="B198" s="61">
        <v>340</v>
      </c>
      <c r="C198" s="31" t="s">
        <v>15</v>
      </c>
      <c r="D198" s="17">
        <f>D160+D158+D140+D97+D81+D26</f>
        <v>143</v>
      </c>
      <c r="E198" s="17">
        <f>E160+E158+E140+E97+E81+E26</f>
        <v>0</v>
      </c>
      <c r="F198" s="17">
        <f>F160+F158+F140+F97+F81+F26</f>
        <v>45</v>
      </c>
      <c r="G198" s="17">
        <f>G160+G158+G140+G97+G81+G26</f>
        <v>-5</v>
      </c>
      <c r="H198" s="17">
        <f>H160+H158+H140+H97+H81+H26</f>
        <v>138</v>
      </c>
      <c r="I198" s="17">
        <f>I160+I158+I140+I97+I81+I26</f>
        <v>111</v>
      </c>
      <c r="J198" s="17">
        <f t="shared" si="57"/>
        <v>80.43478260869566</v>
      </c>
      <c r="K198" s="17"/>
    </row>
    <row r="199" spans="1:11" ht="20.25" customHeight="1" thickBot="1">
      <c r="A199" s="85"/>
      <c r="B199" s="86"/>
      <c r="C199" s="87" t="s">
        <v>45</v>
      </c>
      <c r="D199" s="48">
        <f>SUM(D182:D198)</f>
        <v>6411</v>
      </c>
      <c r="E199" s="48" t="e">
        <f>SUM(E182:E198)</f>
        <v>#DIV/0!</v>
      </c>
      <c r="F199" s="48">
        <f>SUM(F182:F198)</f>
        <v>4556</v>
      </c>
      <c r="G199" s="48">
        <f>SUM(G182:G198)</f>
        <v>297</v>
      </c>
      <c r="H199" s="48">
        <f>SUM(H182:H198)</f>
        <v>6708</v>
      </c>
      <c r="I199" s="48">
        <f>SUM(I182:I198)</f>
        <v>3681</v>
      </c>
      <c r="J199" s="20">
        <f t="shared" si="57"/>
        <v>54.87477638640429</v>
      </c>
      <c r="K199" s="48"/>
    </row>
    <row r="200" spans="1:11" ht="15.75">
      <c r="A200" s="4"/>
      <c r="B200" s="11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.75">
      <c r="A201" s="4"/>
      <c r="B201" s="11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.75">
      <c r="A202" s="4"/>
      <c r="B202" s="11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.75">
      <c r="A203" s="4"/>
      <c r="B203" s="11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.75">
      <c r="A204" s="4"/>
      <c r="B204" s="11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.75">
      <c r="A205" s="4"/>
      <c r="B205" s="11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.75">
      <c r="A206" s="4"/>
      <c r="B206" s="11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.75">
      <c r="A207" s="4"/>
      <c r="B207" s="11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.75">
      <c r="A208" s="4"/>
      <c r="B208" s="11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.75">
      <c r="A209" s="4"/>
      <c r="B209" s="11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.75">
      <c r="A210" s="4"/>
      <c r="B210" s="11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.75">
      <c r="A211" s="4"/>
      <c r="B211" s="11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.75">
      <c r="A212" s="4"/>
      <c r="B212" s="11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.75">
      <c r="A213" s="4"/>
      <c r="B213" s="11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.75">
      <c r="A214" s="4"/>
      <c r="B214" s="11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.75">
      <c r="A215" s="4"/>
      <c r="B215" s="11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.75">
      <c r="A216" s="4"/>
      <c r="B216" s="11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.75">
      <c r="A217" s="4"/>
      <c r="B217" s="11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.75">
      <c r="A218" s="4"/>
      <c r="B218" s="11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.75">
      <c r="A219" s="4"/>
      <c r="B219" s="11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.75">
      <c r="A220" s="4"/>
      <c r="B220" s="11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.75">
      <c r="A221" s="4"/>
      <c r="B221" s="11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.75">
      <c r="A222" s="4"/>
      <c r="B222" s="11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.75">
      <c r="A223" s="4"/>
      <c r="B223" s="11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.75">
      <c r="A224" s="4"/>
      <c r="B224" s="11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.75">
      <c r="A225" s="4"/>
      <c r="B225" s="11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.75">
      <c r="A226" s="4"/>
      <c r="B226" s="11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.75">
      <c r="A227" s="4"/>
      <c r="B227" s="11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.75">
      <c r="A228" s="4"/>
      <c r="B228" s="11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.75">
      <c r="A229" s="4"/>
      <c r="B229" s="11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.75">
      <c r="A230" s="4"/>
      <c r="B230" s="11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.75">
      <c r="A231" s="4"/>
      <c r="B231" s="11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.75">
      <c r="A232" s="4"/>
      <c r="B232" s="11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.75">
      <c r="A233" s="4"/>
      <c r="B233" s="11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.75">
      <c r="A234" s="4"/>
      <c r="B234" s="11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.75">
      <c r="A235" s="4"/>
      <c r="B235" s="11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.75">
      <c r="A236" s="4"/>
      <c r="B236" s="11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.75">
      <c r="A237" s="4"/>
      <c r="B237" s="11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.75">
      <c r="A238" s="4"/>
      <c r="B238" s="11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.75">
      <c r="A239" s="4"/>
      <c r="B239" s="11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>
      <c r="A240" s="4"/>
      <c r="B240" s="11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>
      <c r="A241" s="4"/>
      <c r="B241" s="11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>
      <c r="A242" s="4"/>
      <c r="B242" s="11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11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11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11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11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11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A248" s="4"/>
      <c r="B248" s="11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.75">
      <c r="A249" s="4"/>
      <c r="B249" s="11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.75">
      <c r="A250" s="4"/>
      <c r="B250" s="11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.75">
      <c r="A251" s="4"/>
      <c r="B251" s="11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.75">
      <c r="A252" s="4"/>
      <c r="B252" s="11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.75">
      <c r="A253" s="4"/>
      <c r="B253" s="11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.75">
      <c r="A254" s="4"/>
      <c r="B254" s="11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.75">
      <c r="A255" s="4"/>
      <c r="B255" s="11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.75">
      <c r="A256" s="4"/>
      <c r="B256" s="11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.75">
      <c r="A257" s="4"/>
      <c r="B257" s="11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.75">
      <c r="A258" s="4"/>
      <c r="B258" s="11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.75">
      <c r="A259" s="4"/>
      <c r="B259" s="11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.75">
      <c r="A260" s="4"/>
      <c r="B260" s="11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.75">
      <c r="A261" s="4"/>
      <c r="B261" s="11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.75">
      <c r="A262" s="4"/>
      <c r="B262" s="11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.75">
      <c r="A263" s="4"/>
      <c r="B263" s="11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.75">
      <c r="A264" s="4"/>
      <c r="B264" s="11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.75">
      <c r="A265" s="4"/>
      <c r="B265" s="11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.75">
      <c r="A266" s="4"/>
      <c r="B266" s="11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.75">
      <c r="A267" s="4"/>
      <c r="B267" s="11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.75">
      <c r="A268" s="4"/>
      <c r="B268" s="11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.75">
      <c r="A269" s="4"/>
      <c r="B269" s="11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.75">
      <c r="A270" s="4"/>
      <c r="B270" s="11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.75">
      <c r="A271" s="4"/>
      <c r="B271" s="11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.75">
      <c r="A272" s="4"/>
      <c r="B272" s="11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.75">
      <c r="A273" s="4"/>
      <c r="B273" s="11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.75">
      <c r="A274" s="4"/>
      <c r="B274" s="11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.75">
      <c r="A275" s="4"/>
      <c r="B275" s="11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.75">
      <c r="A276" s="4"/>
      <c r="B276" s="11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.75">
      <c r="A277" s="4"/>
      <c r="B277" s="11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.75">
      <c r="A278" s="4"/>
      <c r="B278" s="11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.75">
      <c r="A279" s="4"/>
      <c r="B279" s="11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.75">
      <c r="A280" s="4"/>
      <c r="B280" s="11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.75">
      <c r="A281" s="4"/>
      <c r="B281" s="11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.75">
      <c r="A282" s="4"/>
      <c r="B282" s="11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.75">
      <c r="A283" s="4"/>
      <c r="B283" s="11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.75">
      <c r="A284" s="4"/>
      <c r="B284" s="11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.75">
      <c r="A285" s="4"/>
      <c r="B285" s="11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.75">
      <c r="A286" s="4"/>
      <c r="B286" s="11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.75">
      <c r="A287" s="4"/>
      <c r="B287" s="11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.75">
      <c r="A288" s="4"/>
      <c r="B288" s="11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.75">
      <c r="A289" s="4"/>
      <c r="B289" s="11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.75">
      <c r="A290" s="4"/>
      <c r="B290" s="11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.75">
      <c r="A291" s="4"/>
      <c r="B291" s="11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.75">
      <c r="A292" s="4"/>
      <c r="B292" s="11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.75">
      <c r="A293" s="4"/>
      <c r="B293" s="11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.75">
      <c r="A294" s="4"/>
      <c r="B294" s="11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.75">
      <c r="A295" s="4"/>
      <c r="B295" s="11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.75">
      <c r="A296" s="4"/>
      <c r="B296" s="11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.75">
      <c r="A297" s="4"/>
      <c r="B297" s="11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.75">
      <c r="A298" s="4"/>
      <c r="B298" s="11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.75">
      <c r="A299" s="4"/>
      <c r="B299" s="11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.75">
      <c r="A300" s="4"/>
      <c r="B300" s="11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.75">
      <c r="A301" s="4"/>
      <c r="B301" s="11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.75">
      <c r="A302" s="4"/>
      <c r="B302" s="11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.75">
      <c r="A303" s="4"/>
      <c r="B303" s="11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.75">
      <c r="A304" s="4"/>
      <c r="B304" s="11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.75">
      <c r="A305" s="4"/>
      <c r="B305" s="11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.75">
      <c r="A306" s="4"/>
      <c r="B306" s="11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.75">
      <c r="A307" s="4"/>
      <c r="B307" s="11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.75">
      <c r="A308" s="4"/>
      <c r="B308" s="11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.75">
      <c r="A309" s="4"/>
      <c r="B309" s="11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.75">
      <c r="A310" s="4"/>
      <c r="B310" s="11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.75">
      <c r="A311" s="4"/>
      <c r="B311" s="11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.75">
      <c r="A312" s="4"/>
      <c r="B312" s="11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.75">
      <c r="A313" s="4"/>
      <c r="B313" s="11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.75">
      <c r="A314" s="4"/>
      <c r="B314" s="11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.75">
      <c r="A315" s="4"/>
      <c r="B315" s="11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.75">
      <c r="A316" s="4"/>
      <c r="B316" s="11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.75">
      <c r="A317" s="4"/>
      <c r="B317" s="11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.75">
      <c r="A318" s="4"/>
      <c r="B318" s="11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.75">
      <c r="A319" s="4"/>
      <c r="B319" s="11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.75">
      <c r="A320" s="4"/>
      <c r="B320" s="11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.75">
      <c r="A321" s="4"/>
      <c r="B321" s="11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.75">
      <c r="A322" s="4"/>
      <c r="B322" s="11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.75">
      <c r="A323" s="4"/>
      <c r="B323" s="11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.75">
      <c r="A324" s="4"/>
      <c r="B324" s="11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.75">
      <c r="A325" s="4"/>
      <c r="B325" s="11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.75">
      <c r="A326" s="4"/>
      <c r="B326" s="11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.75">
      <c r="A327" s="4"/>
      <c r="B327" s="11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.75">
      <c r="A328" s="4"/>
      <c r="B328" s="11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.75">
      <c r="A329" s="4"/>
      <c r="B329" s="11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.75">
      <c r="A330" s="4"/>
      <c r="B330" s="11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.75">
      <c r="A331" s="4"/>
      <c r="B331" s="11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.75">
      <c r="A332" s="4"/>
      <c r="B332" s="11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.75">
      <c r="A333" s="4"/>
      <c r="B333" s="11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.75">
      <c r="A334" s="4"/>
      <c r="B334" s="11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.75">
      <c r="A335" s="4"/>
      <c r="B335" s="11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.75">
      <c r="A336" s="4"/>
      <c r="B336" s="11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.75">
      <c r="A337" s="4"/>
      <c r="B337" s="11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.75">
      <c r="A338" s="4"/>
      <c r="B338" s="11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.75">
      <c r="A339" s="4"/>
      <c r="B339" s="11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.75">
      <c r="A340" s="4"/>
      <c r="B340" s="11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.75">
      <c r="A341" s="4"/>
      <c r="B341" s="11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.75">
      <c r="A342" s="4"/>
      <c r="B342" s="11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.75">
      <c r="A343" s="4"/>
      <c r="B343" s="11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.75">
      <c r="A344" s="4"/>
      <c r="B344" s="11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.75">
      <c r="A345" s="4"/>
      <c r="B345" s="11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.75">
      <c r="A346" s="4"/>
      <c r="B346" s="11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.75">
      <c r="A347" s="4"/>
      <c r="B347" s="11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.75">
      <c r="A348" s="4"/>
      <c r="B348" s="11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.75">
      <c r="A349" s="4"/>
      <c r="B349" s="11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.75">
      <c r="A350" s="4"/>
      <c r="B350" s="11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.75">
      <c r="A351" s="4"/>
      <c r="B351" s="11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.75">
      <c r="A352" s="4"/>
      <c r="B352" s="11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.75">
      <c r="A353" s="4"/>
      <c r="B353" s="11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.75">
      <c r="A354" s="4"/>
      <c r="B354" s="11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.75">
      <c r="A355" s="4"/>
      <c r="B355" s="11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.75">
      <c r="A356" s="4"/>
      <c r="B356" s="11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.75">
      <c r="A357" s="4"/>
      <c r="B357" s="11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.75">
      <c r="A358" s="4"/>
      <c r="B358" s="11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.75">
      <c r="A359" s="4"/>
      <c r="B359" s="11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.75">
      <c r="A360" s="4"/>
      <c r="B360" s="11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.75">
      <c r="A361" s="4"/>
      <c r="B361" s="11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.75">
      <c r="A362" s="4"/>
      <c r="B362" s="11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.75">
      <c r="A363" s="4"/>
      <c r="B363" s="11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.75">
      <c r="A364" s="4"/>
      <c r="B364" s="11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.75">
      <c r="A365" s="4"/>
      <c r="B365" s="11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.75">
      <c r="A366" s="4"/>
      <c r="B366" s="11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.75">
      <c r="A367" s="4"/>
      <c r="B367" s="11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.75">
      <c r="A368" s="4"/>
      <c r="B368" s="11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.75">
      <c r="A369" s="4"/>
      <c r="B369" s="11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.75">
      <c r="A370" s="4"/>
      <c r="B370" s="11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.75">
      <c r="A371" s="4"/>
      <c r="B371" s="11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.75">
      <c r="A372" s="4"/>
      <c r="B372" s="11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.75">
      <c r="A373" s="4"/>
      <c r="B373" s="11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.75">
      <c r="A374" s="4"/>
      <c r="B374" s="11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.75">
      <c r="A375" s="4"/>
      <c r="B375" s="11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.75">
      <c r="A376" s="4"/>
      <c r="B376" s="11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.75">
      <c r="A377" s="4"/>
      <c r="B377" s="11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.75">
      <c r="A378" s="4"/>
      <c r="B378" s="11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.75">
      <c r="A379" s="4"/>
      <c r="B379" s="11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.75">
      <c r="A380" s="4"/>
      <c r="B380" s="11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.75">
      <c r="A381" s="4"/>
      <c r="B381" s="11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.75">
      <c r="A382" s="4"/>
      <c r="B382" s="11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.75">
      <c r="A383" s="4"/>
      <c r="B383" s="11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.75">
      <c r="A384" s="4"/>
      <c r="B384" s="11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.75">
      <c r="A385" s="4"/>
      <c r="B385" s="11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.75">
      <c r="A386" s="4"/>
      <c r="B386" s="11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.75">
      <c r="A387" s="4"/>
      <c r="B387" s="11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.75">
      <c r="A388" s="4"/>
      <c r="B388" s="11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.75">
      <c r="A389" s="4"/>
      <c r="B389" s="11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.75">
      <c r="A390" s="4"/>
      <c r="B390" s="11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.75">
      <c r="A391" s="4"/>
      <c r="B391" s="11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.75">
      <c r="A392" s="4"/>
      <c r="B392" s="11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.75">
      <c r="A393" s="4"/>
      <c r="B393" s="11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.75">
      <c r="A394" s="4"/>
      <c r="B394" s="11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.75">
      <c r="A395" s="4"/>
      <c r="B395" s="11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.75">
      <c r="A396" s="4"/>
      <c r="B396" s="11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.75">
      <c r="A397" s="4"/>
      <c r="B397" s="11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.75">
      <c r="A398" s="4"/>
      <c r="B398" s="11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.75">
      <c r="A399" s="4"/>
      <c r="B399" s="11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.75">
      <c r="A400" s="4"/>
      <c r="B400" s="11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.75">
      <c r="A401" s="4"/>
      <c r="B401" s="11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.75">
      <c r="A402" s="4"/>
      <c r="B402" s="11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.75">
      <c r="A403" s="4"/>
      <c r="B403" s="11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.75">
      <c r="A404" s="4"/>
      <c r="B404" s="11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.75">
      <c r="A405" s="4"/>
      <c r="B405" s="11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.75">
      <c r="A406" s="4"/>
      <c r="B406" s="11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.75">
      <c r="A407" s="4"/>
      <c r="B407" s="11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.75">
      <c r="A408" s="4"/>
      <c r="B408" s="11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.75">
      <c r="A409" s="4"/>
      <c r="B409" s="11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.75">
      <c r="A410" s="4"/>
      <c r="B410" s="11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.75">
      <c r="A411" s="4"/>
      <c r="B411" s="11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.75">
      <c r="A412" s="4"/>
      <c r="B412" s="11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.75">
      <c r="A413" s="4"/>
      <c r="B413" s="11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.75">
      <c r="A414" s="4"/>
      <c r="B414" s="11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.75">
      <c r="A415" s="4"/>
      <c r="B415" s="11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.75">
      <c r="A416" s="4"/>
      <c r="B416" s="11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.75">
      <c r="A417" s="4"/>
      <c r="B417" s="11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.75">
      <c r="A418" s="4"/>
      <c r="B418" s="11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.75">
      <c r="A419" s="4"/>
      <c r="B419" s="11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.75">
      <c r="A420" s="4"/>
      <c r="B420" s="11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.75">
      <c r="A421" s="4"/>
      <c r="B421" s="11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.75">
      <c r="A422" s="4"/>
      <c r="B422" s="11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.75">
      <c r="A423" s="4"/>
      <c r="B423" s="11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.75">
      <c r="A424" s="4"/>
      <c r="B424" s="11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.75">
      <c r="A425" s="4"/>
      <c r="B425" s="11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.75">
      <c r="A426" s="4"/>
      <c r="B426" s="11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.75">
      <c r="A427" s="4"/>
      <c r="B427" s="11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.75">
      <c r="A428" s="4"/>
      <c r="B428" s="11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.75">
      <c r="A429" s="4"/>
      <c r="B429" s="11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.75">
      <c r="A430" s="4"/>
      <c r="B430" s="11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.75">
      <c r="A431" s="4"/>
      <c r="B431" s="11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.75">
      <c r="A432" s="4"/>
      <c r="B432" s="11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.75">
      <c r="A433" s="4"/>
      <c r="B433" s="11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.75">
      <c r="A434" s="4"/>
      <c r="B434" s="11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.75">
      <c r="A435" s="4"/>
      <c r="B435" s="11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.75">
      <c r="A436" s="4"/>
      <c r="B436" s="11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.75">
      <c r="A437" s="4"/>
      <c r="B437" s="11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.75">
      <c r="A438" s="4"/>
      <c r="B438" s="11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.75">
      <c r="A439" s="4"/>
      <c r="B439" s="11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.75">
      <c r="A440" s="4"/>
      <c r="B440" s="11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.75">
      <c r="A441" s="4"/>
      <c r="B441" s="11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.75">
      <c r="A442" s="4"/>
      <c r="B442" s="11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.75">
      <c r="A443" s="4"/>
      <c r="B443" s="11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.75">
      <c r="A444" s="4"/>
      <c r="B444" s="11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.75">
      <c r="A445" s="4"/>
      <c r="B445" s="11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.75">
      <c r="A446" s="4"/>
      <c r="B446" s="11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.75">
      <c r="A447" s="4"/>
      <c r="B447" s="11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.75">
      <c r="A448" s="4"/>
      <c r="B448" s="11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.75">
      <c r="A449" s="4"/>
      <c r="B449" s="11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.75">
      <c r="A450" s="4"/>
      <c r="B450" s="11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.75">
      <c r="A451" s="4"/>
      <c r="B451" s="11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.75">
      <c r="A452" s="4"/>
      <c r="B452" s="11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.75">
      <c r="A453" s="4"/>
      <c r="B453" s="11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.75">
      <c r="A454" s="4"/>
      <c r="B454" s="11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.75">
      <c r="A455" s="4"/>
      <c r="B455" s="11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.75">
      <c r="A456" s="4"/>
      <c r="B456" s="11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.75">
      <c r="A457" s="4"/>
      <c r="B457" s="11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.75">
      <c r="A458" s="4"/>
      <c r="B458" s="11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.75">
      <c r="A459" s="4"/>
      <c r="B459" s="11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.75">
      <c r="A460" s="4"/>
      <c r="B460" s="11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.75">
      <c r="A461" s="4"/>
      <c r="B461" s="11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.75">
      <c r="A462" s="4"/>
      <c r="B462" s="11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.75">
      <c r="A463" s="4"/>
      <c r="B463" s="11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.75">
      <c r="A464" s="4"/>
      <c r="B464" s="11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.75">
      <c r="A465" s="4"/>
      <c r="B465" s="11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.75">
      <c r="A466" s="4"/>
      <c r="B466" s="11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.75">
      <c r="A467" s="4"/>
      <c r="B467" s="11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.75">
      <c r="A468" s="4"/>
      <c r="B468" s="11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.75">
      <c r="A469" s="4"/>
      <c r="B469" s="11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.75">
      <c r="A470" s="4"/>
      <c r="B470" s="11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.75">
      <c r="A471" s="4"/>
      <c r="B471" s="11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.75">
      <c r="A472" s="4"/>
      <c r="B472" s="11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.75">
      <c r="A473" s="4"/>
      <c r="B473" s="11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.75">
      <c r="A474" s="4"/>
      <c r="B474" s="11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.75">
      <c r="A475" s="4"/>
      <c r="B475" s="11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.75">
      <c r="A476" s="4"/>
      <c r="B476" s="11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.75">
      <c r="A477" s="4"/>
      <c r="B477" s="11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.75">
      <c r="A478" s="4"/>
      <c r="B478" s="11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.75">
      <c r="A479" s="4"/>
      <c r="B479" s="11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.75">
      <c r="A480" s="4"/>
      <c r="B480" s="11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.75">
      <c r="A481" s="4"/>
      <c r="B481" s="11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.75">
      <c r="A482" s="4"/>
      <c r="B482" s="11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.75">
      <c r="A483" s="4"/>
      <c r="B483" s="11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.75">
      <c r="A484" s="4"/>
      <c r="B484" s="11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.75">
      <c r="A485" s="4"/>
      <c r="B485" s="11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.75">
      <c r="A486" s="4"/>
      <c r="B486" s="11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.75">
      <c r="A487" s="4"/>
      <c r="B487" s="11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.75">
      <c r="A488" s="4"/>
      <c r="B488" s="11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.75">
      <c r="A489" s="4"/>
      <c r="B489" s="11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.75">
      <c r="A490" s="4"/>
      <c r="B490" s="11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.75">
      <c r="A491" s="4"/>
      <c r="B491" s="11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.75">
      <c r="A492" s="4"/>
      <c r="B492" s="11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.75">
      <c r="A493" s="4"/>
      <c r="B493" s="11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.75">
      <c r="A494" s="4"/>
      <c r="B494" s="11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.75">
      <c r="A495" s="4"/>
      <c r="B495" s="11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.75">
      <c r="A496" s="4"/>
      <c r="B496" s="11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.75">
      <c r="A497" s="4"/>
      <c r="B497" s="11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.75">
      <c r="A498" s="4"/>
      <c r="B498" s="11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.75">
      <c r="A499" s="4"/>
      <c r="B499" s="11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.75">
      <c r="A500" s="4"/>
      <c r="B500" s="11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.75">
      <c r="A501" s="4"/>
      <c r="B501" s="11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.75">
      <c r="A502" s="4"/>
      <c r="B502" s="11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.75">
      <c r="A503" s="4"/>
      <c r="B503" s="11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.75">
      <c r="A504" s="4"/>
      <c r="B504" s="11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.75">
      <c r="A505" s="4"/>
      <c r="B505" s="11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.75">
      <c r="A506" s="4"/>
      <c r="B506" s="11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.75">
      <c r="A507" s="4"/>
      <c r="B507" s="11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.75">
      <c r="A508" s="4"/>
      <c r="B508" s="11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.75">
      <c r="A509" s="4"/>
      <c r="B509" s="11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.75">
      <c r="A510" s="4"/>
      <c r="B510" s="11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.75">
      <c r="A511" s="4"/>
      <c r="B511" s="11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.75">
      <c r="A512" s="4"/>
      <c r="B512" s="11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.75">
      <c r="A513" s="4"/>
      <c r="B513" s="11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.75">
      <c r="A514" s="4"/>
      <c r="B514" s="11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.75">
      <c r="A515" s="4"/>
      <c r="B515" s="11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.75">
      <c r="A516" s="4"/>
      <c r="B516" s="11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.75">
      <c r="A517" s="4"/>
      <c r="B517" s="11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.75">
      <c r="A518" s="4"/>
      <c r="B518" s="11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.75">
      <c r="A519" s="4"/>
      <c r="B519" s="11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.75">
      <c r="A520" s="4"/>
      <c r="B520" s="11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.75">
      <c r="A521" s="4"/>
      <c r="B521" s="11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.75">
      <c r="A522" s="4"/>
      <c r="B522" s="11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.75">
      <c r="A523" s="4"/>
      <c r="B523" s="11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.75">
      <c r="A524" s="4"/>
      <c r="B524" s="11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.75">
      <c r="A525" s="4"/>
      <c r="B525" s="11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.75">
      <c r="A526" s="4"/>
      <c r="B526" s="11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.75">
      <c r="A527" s="4"/>
      <c r="B527" s="11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.75">
      <c r="A528" s="4"/>
      <c r="B528" s="11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.75">
      <c r="A529" s="4"/>
      <c r="B529" s="11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.75">
      <c r="A530" s="4"/>
      <c r="B530" s="11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.75">
      <c r="A531" s="4"/>
      <c r="B531" s="11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.75">
      <c r="A532" s="4"/>
      <c r="B532" s="11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.75">
      <c r="A533" s="4"/>
      <c r="B533" s="11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.75">
      <c r="A534" s="4"/>
      <c r="B534" s="11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.75">
      <c r="A535" s="4"/>
      <c r="B535" s="11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.75">
      <c r="A536" s="4"/>
      <c r="B536" s="11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.75">
      <c r="A537" s="4"/>
      <c r="B537" s="11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.75">
      <c r="A538" s="4"/>
      <c r="B538" s="11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.75">
      <c r="A539" s="4"/>
      <c r="B539" s="11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.75">
      <c r="A540" s="4"/>
      <c r="B540" s="11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.75">
      <c r="A541" s="4"/>
      <c r="B541" s="11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.75">
      <c r="A542" s="4"/>
      <c r="B542" s="11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.75">
      <c r="A543" s="4"/>
      <c r="B543" s="11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.75">
      <c r="A544" s="4"/>
      <c r="B544" s="11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.75">
      <c r="A545" s="4"/>
      <c r="B545" s="11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.75">
      <c r="A546" s="4"/>
      <c r="B546" s="11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.75">
      <c r="A547" s="4"/>
      <c r="B547" s="11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.75">
      <c r="A548" s="4"/>
      <c r="B548" s="11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.75">
      <c r="A549" s="4"/>
      <c r="B549" s="11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.75">
      <c r="A550" s="4"/>
      <c r="B550" s="11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.75">
      <c r="A551" s="4"/>
      <c r="B551" s="11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.75">
      <c r="A552" s="4"/>
      <c r="B552" s="11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.75">
      <c r="A553" s="4"/>
      <c r="B553" s="11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.75">
      <c r="A554" s="4"/>
      <c r="B554" s="11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.75">
      <c r="A555" s="4"/>
      <c r="B555" s="11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.75">
      <c r="A556" s="4"/>
      <c r="B556" s="11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.75">
      <c r="A557" s="4"/>
      <c r="B557" s="11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.75">
      <c r="A558" s="4"/>
      <c r="B558" s="11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.75">
      <c r="A559" s="4"/>
      <c r="B559" s="11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.75">
      <c r="A560" s="4"/>
      <c r="B560" s="11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.75">
      <c r="A561" s="4"/>
      <c r="B561" s="11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.75">
      <c r="A562" s="4"/>
      <c r="B562" s="11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.75">
      <c r="A563" s="4"/>
      <c r="B563" s="11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.75">
      <c r="A564" s="4"/>
      <c r="B564" s="11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.75">
      <c r="A565" s="4"/>
      <c r="B565" s="11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.75">
      <c r="A566" s="4"/>
      <c r="B566" s="11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.75">
      <c r="A567" s="4"/>
      <c r="B567" s="11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.75">
      <c r="A568" s="4"/>
      <c r="B568" s="11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.75">
      <c r="A569" s="4"/>
      <c r="B569" s="11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.75">
      <c r="A570" s="4"/>
      <c r="B570" s="11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.75">
      <c r="A571" s="4"/>
      <c r="B571" s="11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.75">
      <c r="A572" s="4"/>
      <c r="B572" s="11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.75">
      <c r="A573" s="4"/>
      <c r="B573" s="11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.75">
      <c r="A574" s="4"/>
      <c r="B574" s="11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.75">
      <c r="A575" s="4"/>
      <c r="B575" s="11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.75">
      <c r="A576" s="4"/>
      <c r="B576" s="11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.75">
      <c r="A577" s="4"/>
      <c r="B577" s="11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.75">
      <c r="A578" s="4"/>
      <c r="B578" s="11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.75">
      <c r="A579" s="4"/>
      <c r="B579" s="11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.75">
      <c r="A580" s="4"/>
      <c r="B580" s="11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.75">
      <c r="A581" s="4"/>
      <c r="B581" s="11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.75">
      <c r="A582" s="4"/>
      <c r="B582" s="11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.75">
      <c r="A583" s="4"/>
      <c r="B583" s="11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.75">
      <c r="A584" s="4"/>
      <c r="B584" s="11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.75">
      <c r="A585" s="4"/>
      <c r="B585" s="11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.75">
      <c r="A586" s="4"/>
      <c r="B586" s="11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.75">
      <c r="A587" s="4"/>
      <c r="B587" s="11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.75">
      <c r="A588" s="4"/>
      <c r="B588" s="11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.75">
      <c r="A589" s="4"/>
      <c r="B589" s="11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.75">
      <c r="A590" s="4"/>
      <c r="B590" s="11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.75">
      <c r="A591" s="4"/>
      <c r="B591" s="11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.75">
      <c r="A592" s="4"/>
      <c r="B592" s="11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.75">
      <c r="A593" s="4"/>
      <c r="B593" s="11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.75">
      <c r="A594" s="4"/>
      <c r="B594" s="11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.75">
      <c r="A595" s="4"/>
      <c r="B595" s="11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.75">
      <c r="A596" s="4"/>
      <c r="B596" s="11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.75">
      <c r="A597" s="4"/>
      <c r="B597" s="11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.75">
      <c r="A598" s="4"/>
      <c r="B598" s="11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.75">
      <c r="A599" s="4"/>
      <c r="B599" s="11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.75">
      <c r="A600" s="4"/>
      <c r="B600" s="11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.75">
      <c r="A601" s="4"/>
      <c r="B601" s="11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.75">
      <c r="A602" s="4"/>
      <c r="B602" s="11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.75">
      <c r="A603" s="4"/>
      <c r="B603" s="11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.75">
      <c r="A604" s="4"/>
      <c r="B604" s="11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.75">
      <c r="A605" s="4"/>
      <c r="B605" s="11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.75">
      <c r="A606" s="4"/>
      <c r="B606" s="11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.75">
      <c r="A607" s="4"/>
      <c r="B607" s="11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.75">
      <c r="A608" s="4"/>
      <c r="B608" s="11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.75">
      <c r="A609" s="4"/>
      <c r="B609" s="11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.75">
      <c r="A610" s="4"/>
      <c r="B610" s="11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.75">
      <c r="A611" s="4"/>
      <c r="B611" s="11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.75">
      <c r="A612" s="4"/>
      <c r="B612" s="11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.75">
      <c r="A613" s="4"/>
      <c r="B613" s="11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.75">
      <c r="A614" s="4"/>
      <c r="B614" s="11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.75">
      <c r="A615" s="4"/>
      <c r="B615" s="11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.75">
      <c r="A616" s="4"/>
      <c r="B616" s="11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.75">
      <c r="A617" s="4"/>
      <c r="B617" s="11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.75">
      <c r="A618" s="4"/>
      <c r="B618" s="11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.75">
      <c r="A619" s="4"/>
      <c r="B619" s="11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.75">
      <c r="A620" s="4"/>
      <c r="B620" s="11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.75">
      <c r="A621" s="4"/>
      <c r="B621" s="11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.75">
      <c r="A622" s="4"/>
      <c r="B622" s="11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.75">
      <c r="A623" s="4"/>
      <c r="B623" s="11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.75">
      <c r="A624" s="4"/>
      <c r="B624" s="11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.75">
      <c r="A625" s="4"/>
      <c r="B625" s="11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.75">
      <c r="A626" s="4"/>
      <c r="B626" s="11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.75">
      <c r="A627" s="4"/>
      <c r="B627" s="11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.75">
      <c r="A628" s="4"/>
      <c r="B628" s="11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.75">
      <c r="A629" s="4"/>
      <c r="B629" s="11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.75">
      <c r="A630" s="4"/>
      <c r="B630" s="11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.75">
      <c r="A631" s="4"/>
      <c r="B631" s="11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.75">
      <c r="A632" s="4"/>
      <c r="B632" s="11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.75">
      <c r="A633" s="4"/>
      <c r="B633" s="11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.75">
      <c r="A634" s="4"/>
      <c r="B634" s="11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.75">
      <c r="A635" s="4"/>
      <c r="B635" s="11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.75">
      <c r="A636" s="4"/>
      <c r="B636" s="11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.75">
      <c r="A637" s="4"/>
      <c r="B637" s="11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.75">
      <c r="A638" s="4"/>
      <c r="B638" s="11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.75">
      <c r="A639" s="4"/>
      <c r="B639" s="11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.75">
      <c r="A640" s="4"/>
      <c r="B640" s="11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.75">
      <c r="A641" s="4"/>
      <c r="B641" s="11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.75">
      <c r="A642" s="4"/>
      <c r="B642" s="11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.75">
      <c r="A643" s="4"/>
      <c r="B643" s="11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.75">
      <c r="A644" s="4"/>
      <c r="B644" s="11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.75">
      <c r="A645" s="4"/>
      <c r="B645" s="11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.75">
      <c r="A646" s="4"/>
      <c r="B646" s="11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.75">
      <c r="A647" s="4"/>
      <c r="B647" s="11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.75">
      <c r="A648" s="4"/>
      <c r="B648" s="11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.75">
      <c r="A649" s="4"/>
      <c r="B649" s="11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.75">
      <c r="A650" s="4"/>
      <c r="B650" s="11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.75">
      <c r="A651" s="4"/>
      <c r="B651" s="11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.75">
      <c r="A652" s="4"/>
      <c r="B652" s="11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.75">
      <c r="A653" s="4"/>
      <c r="B653" s="11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.75">
      <c r="A654" s="4"/>
      <c r="B654" s="11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.75">
      <c r="A655" s="4"/>
      <c r="B655" s="11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.75">
      <c r="A656" s="4"/>
      <c r="B656" s="11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.75">
      <c r="A657" s="4"/>
      <c r="B657" s="11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.75">
      <c r="A658" s="4"/>
      <c r="B658" s="11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.75">
      <c r="A659" s="4"/>
      <c r="B659" s="11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.75">
      <c r="A660" s="4"/>
      <c r="B660" s="11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.75">
      <c r="A661" s="4"/>
      <c r="B661" s="11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.75">
      <c r="A662" s="4"/>
      <c r="B662" s="11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.75">
      <c r="A663" s="4"/>
      <c r="B663" s="11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.75">
      <c r="A664" s="4"/>
      <c r="B664" s="11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.75">
      <c r="A665" s="4"/>
      <c r="B665" s="11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.75">
      <c r="A666" s="4"/>
      <c r="B666" s="11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.75">
      <c r="A667" s="4"/>
      <c r="B667" s="11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.75">
      <c r="A668" s="4"/>
      <c r="B668" s="11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.75">
      <c r="A669" s="4"/>
      <c r="B669" s="11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.75">
      <c r="A670" s="4"/>
      <c r="B670" s="11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.75">
      <c r="A671" s="4"/>
      <c r="B671" s="11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.75">
      <c r="A672" s="4"/>
      <c r="B672" s="11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.75">
      <c r="A673" s="4"/>
      <c r="B673" s="11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.75">
      <c r="A674" s="4"/>
      <c r="B674" s="11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.75">
      <c r="A675" s="4"/>
      <c r="B675" s="11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.75">
      <c r="A676" s="4"/>
      <c r="B676" s="11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.75">
      <c r="A677" s="4"/>
      <c r="B677" s="11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.75">
      <c r="A678" s="4"/>
      <c r="B678" s="11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.75">
      <c r="A679" s="4"/>
      <c r="B679" s="11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.75">
      <c r="A680" s="4"/>
      <c r="B680" s="11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.75">
      <c r="A681" s="4"/>
      <c r="B681" s="11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.75">
      <c r="A682" s="4"/>
      <c r="B682" s="11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.75">
      <c r="A683" s="4"/>
      <c r="B683" s="11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.75">
      <c r="A684" s="4"/>
      <c r="B684" s="11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.75">
      <c r="A685" s="4"/>
      <c r="B685" s="11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.75">
      <c r="A686" s="4"/>
      <c r="B686" s="11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.75">
      <c r="A687" s="4"/>
      <c r="B687" s="11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.75">
      <c r="A688" s="4"/>
      <c r="B688" s="11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.75">
      <c r="A689" s="4"/>
      <c r="B689" s="11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.75">
      <c r="A690" s="4"/>
      <c r="B690" s="11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.75">
      <c r="A691" s="4"/>
      <c r="B691" s="11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.75">
      <c r="A692" s="4"/>
      <c r="B692" s="11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.75">
      <c r="A693" s="4"/>
      <c r="B693" s="11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.75">
      <c r="A694" s="4"/>
      <c r="B694" s="11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.75">
      <c r="A695" s="4"/>
      <c r="B695" s="11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.75">
      <c r="A696" s="4"/>
      <c r="B696" s="11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.75">
      <c r="A697" s="4"/>
      <c r="B697" s="11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.75">
      <c r="A698" s="4"/>
      <c r="B698" s="11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.75">
      <c r="A699" s="4"/>
      <c r="B699" s="11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.75">
      <c r="A700" s="4"/>
      <c r="B700" s="11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.75">
      <c r="A701" s="4"/>
      <c r="B701" s="11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.75">
      <c r="A702" s="4"/>
      <c r="B702" s="11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.75">
      <c r="A703" s="4"/>
      <c r="B703" s="11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.75">
      <c r="A704" s="4"/>
      <c r="B704" s="11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.75">
      <c r="A705" s="4"/>
      <c r="B705" s="11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.75">
      <c r="A706" s="4"/>
      <c r="B706" s="11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.75">
      <c r="A707" s="4"/>
      <c r="B707" s="11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.75">
      <c r="A708" s="4"/>
      <c r="B708" s="11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.75">
      <c r="A709" s="4"/>
      <c r="B709" s="11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.75">
      <c r="A710" s="4"/>
      <c r="B710" s="11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.75">
      <c r="A711" s="4"/>
      <c r="B711" s="11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.75">
      <c r="A712" s="4"/>
      <c r="B712" s="11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.75">
      <c r="A713" s="4"/>
      <c r="B713" s="11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.75">
      <c r="A714" s="4"/>
      <c r="B714" s="11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.75">
      <c r="A715" s="4"/>
      <c r="B715" s="11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.75">
      <c r="A716" s="4"/>
      <c r="B716" s="11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.75">
      <c r="A717" s="4"/>
      <c r="B717" s="11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.75">
      <c r="A718" s="4"/>
      <c r="B718" s="11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.75">
      <c r="A719" s="4"/>
      <c r="B719" s="11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.75">
      <c r="A720" s="4"/>
      <c r="B720" s="11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.75">
      <c r="A721" s="4"/>
      <c r="B721" s="11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.75">
      <c r="A722" s="4"/>
      <c r="B722" s="11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.75">
      <c r="A723" s="4"/>
      <c r="B723" s="11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.75">
      <c r="A724" s="4"/>
      <c r="B724" s="11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.75">
      <c r="A725" s="4"/>
      <c r="B725" s="11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.75">
      <c r="A726" s="4"/>
      <c r="B726" s="11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.75">
      <c r="A727" s="4"/>
      <c r="B727" s="11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.75">
      <c r="A728" s="4"/>
      <c r="B728" s="11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.75">
      <c r="A729" s="4"/>
      <c r="B729" s="11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.75">
      <c r="A730" s="4"/>
      <c r="B730" s="11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.75">
      <c r="A731" s="4"/>
      <c r="B731" s="11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.75">
      <c r="A732" s="4"/>
      <c r="B732" s="11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.75">
      <c r="A733" s="4"/>
      <c r="B733" s="11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.75">
      <c r="A734" s="4"/>
      <c r="B734" s="11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.75">
      <c r="A735" s="4"/>
      <c r="B735" s="11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.75">
      <c r="A736" s="4"/>
      <c r="B736" s="11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.75">
      <c r="A737" s="4"/>
      <c r="B737" s="11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.75">
      <c r="A738" s="4"/>
      <c r="B738" s="11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.75">
      <c r="A739" s="4"/>
      <c r="B739" s="11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.75">
      <c r="A740" s="4"/>
      <c r="B740" s="11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.75">
      <c r="A741" s="4"/>
      <c r="B741" s="11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.75">
      <c r="A742" s="4"/>
      <c r="B742" s="11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.75">
      <c r="A743" s="4"/>
      <c r="B743" s="11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.75">
      <c r="A744" s="4"/>
      <c r="B744" s="11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.75">
      <c r="A745" s="4"/>
      <c r="B745" s="11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.75">
      <c r="A746" s="4"/>
      <c r="B746" s="11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.75">
      <c r="A747" s="4"/>
      <c r="B747" s="11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.75">
      <c r="A748" s="4"/>
      <c r="B748" s="11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.75">
      <c r="A749" s="4"/>
      <c r="B749" s="11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.75">
      <c r="A750" s="4"/>
      <c r="B750" s="11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.75">
      <c r="A751" s="4"/>
      <c r="B751" s="11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.75">
      <c r="A752" s="4"/>
      <c r="B752" s="11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.75">
      <c r="A753" s="4"/>
      <c r="B753" s="11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.75">
      <c r="A754" s="4"/>
      <c r="B754" s="11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.75">
      <c r="A755" s="4"/>
      <c r="B755" s="11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.75">
      <c r="A756" s="4"/>
      <c r="B756" s="11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.75">
      <c r="A757" s="4"/>
      <c r="B757" s="11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.75">
      <c r="A758" s="4"/>
      <c r="B758" s="11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.75">
      <c r="A759" s="4"/>
      <c r="B759" s="11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.75">
      <c r="A760" s="4"/>
      <c r="B760" s="11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.75">
      <c r="A761" s="4"/>
      <c r="B761" s="11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.75">
      <c r="A762" s="4"/>
      <c r="B762" s="11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.75">
      <c r="A763" s="4"/>
      <c r="B763" s="11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.75">
      <c r="A764" s="4"/>
      <c r="B764" s="11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.75">
      <c r="A765" s="4"/>
      <c r="B765" s="11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.75">
      <c r="A766" s="4"/>
      <c r="B766" s="11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.75">
      <c r="A767" s="4"/>
      <c r="B767" s="11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.75">
      <c r="A768" s="4"/>
      <c r="B768" s="11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.75">
      <c r="A769" s="4"/>
      <c r="B769" s="11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.75">
      <c r="A770" s="4"/>
      <c r="B770" s="11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.75">
      <c r="A771" s="4"/>
      <c r="B771" s="11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.75">
      <c r="A772" s="4"/>
      <c r="B772" s="11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.75">
      <c r="A773" s="4"/>
      <c r="B773" s="11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.75">
      <c r="A774" s="4"/>
      <c r="B774" s="11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.75">
      <c r="A775" s="4"/>
      <c r="B775" s="11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.75">
      <c r="A776" s="4"/>
      <c r="B776" s="11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.75">
      <c r="A777" s="4"/>
      <c r="B777" s="11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.75">
      <c r="A778" s="4"/>
      <c r="B778" s="11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.75">
      <c r="A779" s="4"/>
      <c r="B779" s="11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.75">
      <c r="A780" s="4"/>
      <c r="B780" s="11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.75">
      <c r="A781" s="4"/>
      <c r="B781" s="11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.75">
      <c r="A782" s="4"/>
      <c r="B782" s="11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.75">
      <c r="A783" s="4"/>
      <c r="B783" s="11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.75">
      <c r="A784" s="4"/>
      <c r="B784" s="11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.75">
      <c r="A785" s="4"/>
      <c r="B785" s="11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.75">
      <c r="A786" s="4"/>
      <c r="B786" s="11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.75">
      <c r="A787" s="4"/>
      <c r="B787" s="11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.75">
      <c r="A788" s="4"/>
      <c r="B788" s="11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.75">
      <c r="A789" s="4"/>
      <c r="B789" s="11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.75">
      <c r="A790" s="4"/>
      <c r="B790" s="11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.75">
      <c r="A791" s="4"/>
      <c r="B791" s="11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.75">
      <c r="A792" s="4"/>
      <c r="B792" s="11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.75">
      <c r="A793" s="4"/>
      <c r="B793" s="11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.75">
      <c r="A794" s="4"/>
      <c r="B794" s="11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.75">
      <c r="A795" s="4"/>
      <c r="B795" s="11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.75">
      <c r="A796" s="4"/>
      <c r="B796" s="11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.75">
      <c r="A797" s="4"/>
      <c r="B797" s="11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.75">
      <c r="A798" s="4"/>
      <c r="B798" s="11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.75">
      <c r="A799" s="4"/>
      <c r="B799" s="11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.75">
      <c r="A800" s="4"/>
      <c r="B800" s="11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.75">
      <c r="A801" s="4"/>
      <c r="B801" s="11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.75">
      <c r="A802" s="4"/>
      <c r="B802" s="11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.75">
      <c r="A803" s="4"/>
      <c r="B803" s="11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.75">
      <c r="A804" s="4"/>
      <c r="B804" s="11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.75">
      <c r="A805" s="4"/>
      <c r="B805" s="11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.75">
      <c r="A806" s="4"/>
      <c r="B806" s="11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.75">
      <c r="A807" s="4"/>
      <c r="B807" s="11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.75">
      <c r="A808" s="4"/>
      <c r="B808" s="11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.75">
      <c r="A809" s="4"/>
      <c r="B809" s="11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.75">
      <c r="A810" s="4"/>
      <c r="B810" s="11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.75">
      <c r="A811" s="4"/>
      <c r="B811" s="11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.75">
      <c r="A812" s="4"/>
      <c r="B812" s="11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.75">
      <c r="A813" s="4"/>
      <c r="B813" s="11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.75">
      <c r="A814" s="4"/>
      <c r="B814" s="11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.75">
      <c r="A815" s="4"/>
      <c r="B815" s="11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.75">
      <c r="A816" s="4"/>
      <c r="B816" s="11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.75">
      <c r="A817" s="4"/>
      <c r="B817" s="11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.75">
      <c r="A818" s="4"/>
      <c r="B818" s="11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.75">
      <c r="A819" s="4"/>
      <c r="B819" s="11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.75">
      <c r="A820" s="4"/>
      <c r="B820" s="11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.75">
      <c r="A821" s="4"/>
      <c r="B821" s="11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.75">
      <c r="A822" s="4"/>
      <c r="B822" s="11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.75">
      <c r="A823" s="4"/>
      <c r="B823" s="11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.75">
      <c r="A824" s="4"/>
      <c r="B824" s="11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.75">
      <c r="A825" s="4"/>
      <c r="B825" s="11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.75">
      <c r="A826" s="4"/>
      <c r="B826" s="11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.75">
      <c r="A827" s="4"/>
      <c r="B827" s="11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.75">
      <c r="A828" s="4"/>
      <c r="B828" s="11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.75">
      <c r="A829" s="4"/>
      <c r="B829" s="11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.75">
      <c r="A830" s="4"/>
      <c r="B830" s="11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.75">
      <c r="A831" s="4"/>
      <c r="B831" s="11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.75">
      <c r="A832" s="4"/>
      <c r="B832" s="11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.75">
      <c r="A833" s="4"/>
      <c r="B833" s="11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.75">
      <c r="A834" s="4"/>
      <c r="B834" s="11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.75">
      <c r="A835" s="4"/>
      <c r="B835" s="11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.75">
      <c r="A836" s="4"/>
      <c r="B836" s="11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.75">
      <c r="A837" s="4"/>
      <c r="B837" s="11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.75">
      <c r="A838" s="4"/>
      <c r="B838" s="11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.75">
      <c r="A839" s="4"/>
      <c r="B839" s="11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.75">
      <c r="A840" s="4"/>
      <c r="B840" s="11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.75">
      <c r="A841" s="4"/>
      <c r="B841" s="11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.75">
      <c r="A842" s="4"/>
      <c r="B842" s="11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.75">
      <c r="A843" s="4"/>
      <c r="B843" s="11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.75">
      <c r="A844" s="4"/>
      <c r="B844" s="11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.75">
      <c r="A845" s="4"/>
      <c r="B845" s="11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.75">
      <c r="A846" s="4"/>
      <c r="B846" s="11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.75">
      <c r="A847" s="4"/>
      <c r="B847" s="11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.75">
      <c r="A848" s="4"/>
      <c r="B848" s="11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.75">
      <c r="A849" s="4"/>
      <c r="B849" s="11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.75">
      <c r="A850" s="4"/>
      <c r="B850" s="11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.75">
      <c r="A851" s="4"/>
      <c r="B851" s="11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.75">
      <c r="A852" s="4"/>
      <c r="B852" s="11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.75">
      <c r="A853" s="4"/>
      <c r="B853" s="11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.75">
      <c r="A854" s="4"/>
      <c r="B854" s="11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.75">
      <c r="A855" s="4"/>
      <c r="B855" s="11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.75">
      <c r="A856" s="4"/>
      <c r="B856" s="11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.75">
      <c r="A857" s="4"/>
      <c r="B857" s="11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.75">
      <c r="A858" s="4"/>
      <c r="B858" s="11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.75">
      <c r="A859" s="4"/>
      <c r="B859" s="11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.75">
      <c r="A860" s="4"/>
      <c r="B860" s="11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.75">
      <c r="A861" s="4"/>
      <c r="B861" s="11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.75">
      <c r="A862" s="4"/>
      <c r="B862" s="11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.75">
      <c r="A863" s="4"/>
      <c r="B863" s="11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.75">
      <c r="A864" s="4"/>
      <c r="B864" s="11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.75">
      <c r="A865" s="4"/>
      <c r="B865" s="11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.75">
      <c r="A866" s="4"/>
      <c r="B866" s="11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.75">
      <c r="A867" s="4"/>
      <c r="B867" s="11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.75">
      <c r="A868" s="4"/>
      <c r="B868" s="11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.75">
      <c r="A869" s="4"/>
      <c r="B869" s="11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.75">
      <c r="A870" s="4"/>
      <c r="B870" s="11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.75">
      <c r="A871" s="4"/>
      <c r="B871" s="11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.75">
      <c r="A872" s="4"/>
      <c r="B872" s="11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.75">
      <c r="A873" s="4"/>
      <c r="B873" s="11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.75">
      <c r="A874" s="4"/>
      <c r="B874" s="11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.75">
      <c r="A875" s="4"/>
      <c r="B875" s="11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.75">
      <c r="A876" s="4"/>
      <c r="B876" s="11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.75">
      <c r="A877" s="4"/>
      <c r="B877" s="11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.75">
      <c r="A878" s="4"/>
      <c r="B878" s="11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.75">
      <c r="A879" s="4"/>
      <c r="B879" s="11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.75">
      <c r="A880" s="4"/>
      <c r="B880" s="11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.75">
      <c r="A881" s="4"/>
      <c r="B881" s="11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.75">
      <c r="A882" s="4"/>
      <c r="B882" s="11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.75">
      <c r="A883" s="4"/>
      <c r="B883" s="11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.75">
      <c r="A884" s="4"/>
      <c r="B884" s="11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.75">
      <c r="A885" s="4"/>
      <c r="B885" s="11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.75">
      <c r="A886" s="4"/>
      <c r="B886" s="11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.75">
      <c r="A887" s="4"/>
      <c r="B887" s="11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.75">
      <c r="A888" s="4"/>
      <c r="B888" s="11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.75">
      <c r="A889" s="4"/>
      <c r="B889" s="11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.75">
      <c r="A890" s="4"/>
      <c r="B890" s="11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.75">
      <c r="A891" s="4"/>
      <c r="B891" s="11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.75">
      <c r="A892" s="4"/>
      <c r="B892" s="11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.75">
      <c r="A893" s="4"/>
      <c r="B893" s="11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.75">
      <c r="A894" s="4"/>
      <c r="B894" s="11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.75">
      <c r="A895" s="4"/>
      <c r="B895" s="11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.75">
      <c r="A896" s="4"/>
      <c r="B896" s="11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.75">
      <c r="A897" s="4"/>
      <c r="B897" s="11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.75">
      <c r="A898" s="4"/>
      <c r="B898" s="11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.75">
      <c r="A899" s="4"/>
      <c r="B899" s="11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.75">
      <c r="A900" s="4"/>
      <c r="B900" s="11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.75">
      <c r="A901" s="4"/>
      <c r="B901" s="11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.75">
      <c r="A902" s="4"/>
      <c r="B902" s="11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.75">
      <c r="A903" s="4"/>
      <c r="B903" s="11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.75">
      <c r="A904" s="4"/>
      <c r="B904" s="11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.75">
      <c r="A905" s="4"/>
      <c r="B905" s="11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.75">
      <c r="A906" s="4"/>
      <c r="B906" s="11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.75">
      <c r="A907" s="4"/>
      <c r="B907" s="11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.75">
      <c r="A908" s="4"/>
      <c r="B908" s="11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.75">
      <c r="A909" s="4"/>
      <c r="B909" s="11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.75">
      <c r="A910" s="4"/>
      <c r="B910" s="11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.75">
      <c r="A911" s="4"/>
      <c r="B911" s="11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.75">
      <c r="A912" s="4"/>
      <c r="B912" s="11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.75">
      <c r="A913" s="4"/>
      <c r="B913" s="11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.75">
      <c r="A914" s="4"/>
      <c r="B914" s="11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.75">
      <c r="A915" s="4"/>
      <c r="B915" s="11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.75">
      <c r="A916" s="4"/>
      <c r="B916" s="11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.75">
      <c r="A917" s="4"/>
      <c r="B917" s="11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.75">
      <c r="A918" s="4"/>
      <c r="B918" s="11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.75">
      <c r="A919" s="4"/>
      <c r="B919" s="11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.75">
      <c r="A920" s="4"/>
      <c r="B920" s="11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.75">
      <c r="A921" s="4"/>
      <c r="B921" s="11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.75">
      <c r="A922" s="4"/>
      <c r="B922" s="11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.75">
      <c r="A923" s="4"/>
      <c r="B923" s="11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.75">
      <c r="A924" s="4"/>
      <c r="B924" s="11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.75">
      <c r="A925" s="4"/>
      <c r="B925" s="11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.75">
      <c r="A926" s="4"/>
      <c r="B926" s="11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.75">
      <c r="A927" s="4"/>
      <c r="B927" s="11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.75">
      <c r="A928" s="4"/>
      <c r="B928" s="11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.75">
      <c r="A929" s="4"/>
      <c r="B929" s="11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.75">
      <c r="A930" s="4"/>
      <c r="B930" s="11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.75">
      <c r="A931" s="4"/>
      <c r="B931" s="11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.75">
      <c r="A932" s="4"/>
      <c r="B932" s="11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.75">
      <c r="A933" s="4"/>
      <c r="B933" s="11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.75">
      <c r="A934" s="4"/>
      <c r="B934" s="11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.75">
      <c r="A935" s="4"/>
      <c r="B935" s="11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.75">
      <c r="A936" s="4"/>
      <c r="B936" s="11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.75">
      <c r="A937" s="4"/>
      <c r="B937" s="11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.75">
      <c r="A938" s="4"/>
      <c r="B938" s="11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.75">
      <c r="A939" s="4"/>
      <c r="B939" s="11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.75">
      <c r="A940" s="4"/>
      <c r="B940" s="11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.75">
      <c r="A941" s="4"/>
      <c r="B941" s="11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.75">
      <c r="A942" s="4"/>
      <c r="B942" s="11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.75">
      <c r="A943" s="4"/>
      <c r="B943" s="11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.75">
      <c r="A944" s="4"/>
      <c r="B944" s="11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.75">
      <c r="A945" s="4"/>
      <c r="B945" s="11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.75">
      <c r="A946" s="4"/>
      <c r="B946" s="11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.75">
      <c r="A947" s="4"/>
      <c r="B947" s="11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.75">
      <c r="A948" s="4"/>
      <c r="B948" s="11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.75">
      <c r="A949" s="4"/>
      <c r="B949" s="11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.75">
      <c r="A950" s="4"/>
      <c r="B950" s="11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.75">
      <c r="A951" s="4"/>
      <c r="B951" s="11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.75">
      <c r="A952" s="4"/>
      <c r="B952" s="11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.75">
      <c r="A953" s="4"/>
      <c r="B953" s="11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.75">
      <c r="A954" s="4"/>
      <c r="B954" s="11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.75">
      <c r="A955" s="4"/>
      <c r="B955" s="11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.75">
      <c r="A956" s="4"/>
      <c r="B956" s="11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.75">
      <c r="A957" s="4"/>
      <c r="B957" s="11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.75">
      <c r="A958" s="4"/>
      <c r="B958" s="11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.75">
      <c r="A959" s="4"/>
      <c r="B959" s="11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.75">
      <c r="A960" s="4"/>
      <c r="B960" s="11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.75">
      <c r="A961" s="4"/>
      <c r="B961" s="11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.75">
      <c r="A962" s="4"/>
      <c r="B962" s="11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.75">
      <c r="A963" s="4"/>
      <c r="B963" s="11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.75">
      <c r="A964" s="4"/>
      <c r="B964" s="11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.75">
      <c r="A965" s="4"/>
      <c r="B965" s="11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.75">
      <c r="A966" s="4"/>
      <c r="B966" s="11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.75">
      <c r="A967" s="4"/>
      <c r="B967" s="11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.75">
      <c r="A968" s="4"/>
      <c r="B968" s="11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.75">
      <c r="A969" s="4"/>
      <c r="B969" s="11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.75">
      <c r="A970" s="4"/>
      <c r="B970" s="11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.75">
      <c r="A971" s="4"/>
      <c r="B971" s="11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.75">
      <c r="A972" s="4"/>
      <c r="B972" s="11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.75">
      <c r="A973" s="4"/>
      <c r="B973" s="11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.75">
      <c r="A974" s="4"/>
      <c r="B974" s="11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.75">
      <c r="A975" s="4"/>
      <c r="B975" s="11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.75">
      <c r="A976" s="4"/>
      <c r="B976" s="11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.75">
      <c r="A977" s="4"/>
      <c r="B977" s="11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.75">
      <c r="A978" s="4"/>
      <c r="B978" s="11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.75">
      <c r="A979" s="4"/>
      <c r="B979" s="11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.75">
      <c r="A980" s="4"/>
      <c r="B980" s="11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.75">
      <c r="A981" s="4"/>
      <c r="B981" s="11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.75">
      <c r="A982" s="4"/>
      <c r="B982" s="11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.75">
      <c r="A983" s="4"/>
      <c r="B983" s="11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.75">
      <c r="A984" s="4"/>
      <c r="B984" s="11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.75">
      <c r="A985" s="4"/>
      <c r="B985" s="11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.75">
      <c r="A986" s="4"/>
      <c r="B986" s="11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.75">
      <c r="A987" s="4"/>
      <c r="B987" s="11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.75">
      <c r="A988" s="4"/>
      <c r="B988" s="11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.75">
      <c r="A989" s="4"/>
      <c r="B989" s="11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.75">
      <c r="A990" s="4"/>
      <c r="B990" s="11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.75">
      <c r="A991" s="4"/>
      <c r="B991" s="11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.75">
      <c r="A992" s="4"/>
      <c r="B992" s="11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.75">
      <c r="A993" s="4"/>
      <c r="B993" s="11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.75">
      <c r="A994" s="4"/>
      <c r="B994" s="11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.75">
      <c r="A995" s="4"/>
      <c r="B995" s="11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.75">
      <c r="A996" s="4"/>
      <c r="B996" s="11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.75">
      <c r="A997" s="4"/>
      <c r="B997" s="11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.75">
      <c r="A998" s="4"/>
      <c r="B998" s="11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.75">
      <c r="A999" s="4"/>
      <c r="B999" s="11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.75">
      <c r="A1000" s="4"/>
      <c r="B1000" s="11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5.75">
      <c r="A1001" s="4"/>
      <c r="B1001" s="11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5.75">
      <c r="A1002" s="4"/>
      <c r="B1002" s="11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5.75">
      <c r="A1003" s="4"/>
      <c r="B1003" s="11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5.75">
      <c r="A1004" s="4"/>
      <c r="B1004" s="11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5.75">
      <c r="A1005" s="4"/>
      <c r="B1005" s="11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5.75">
      <c r="A1006" s="4"/>
      <c r="B1006" s="11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5.75">
      <c r="A1007" s="4"/>
      <c r="B1007" s="11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5.75">
      <c r="A1008" s="4"/>
      <c r="B1008" s="11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5.75">
      <c r="A1009" s="4"/>
      <c r="B1009" s="11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5.75">
      <c r="A1010" s="4"/>
      <c r="B1010" s="11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5.75">
      <c r="A1011" s="4"/>
      <c r="B1011" s="11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5.75">
      <c r="A1012" s="4"/>
      <c r="B1012" s="11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5.75">
      <c r="A1013" s="4"/>
      <c r="B1013" s="11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5.75">
      <c r="A1014" s="4"/>
      <c r="B1014" s="11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5.75">
      <c r="A1015" s="4"/>
      <c r="B1015" s="11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5.75">
      <c r="A1016" s="4"/>
      <c r="B1016" s="11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5.75">
      <c r="A1017" s="4"/>
      <c r="B1017" s="11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5.75">
      <c r="A1018" s="4"/>
      <c r="B1018" s="11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5.75">
      <c r="A1019" s="4"/>
      <c r="B1019" s="11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5.75">
      <c r="A1020" s="4"/>
      <c r="B1020" s="11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5.75">
      <c r="A1021" s="4"/>
      <c r="B1021" s="11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5.75">
      <c r="A1022" s="4"/>
      <c r="B1022" s="11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5.75">
      <c r="A1023" s="4"/>
      <c r="B1023" s="11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5.75">
      <c r="A1024" s="4"/>
      <c r="B1024" s="11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5.75">
      <c r="A1025" s="4"/>
      <c r="B1025" s="11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5.75">
      <c r="A1026" s="4"/>
      <c r="B1026" s="11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5.75">
      <c r="A1027" s="4"/>
      <c r="B1027" s="11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5.75">
      <c r="A1028" s="4"/>
      <c r="B1028" s="11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5.75">
      <c r="A1029" s="4"/>
      <c r="B1029" s="11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5.75">
      <c r="A1030" s="4"/>
      <c r="B1030" s="11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5.75">
      <c r="A1031" s="4"/>
      <c r="B1031" s="11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5.75">
      <c r="A1032" s="4"/>
      <c r="B1032" s="11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5.75">
      <c r="A1033" s="4"/>
      <c r="B1033" s="11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5.75">
      <c r="A1034" s="4"/>
      <c r="B1034" s="11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5.75">
      <c r="A1035" s="4"/>
      <c r="B1035" s="11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5.75">
      <c r="A1036" s="4"/>
      <c r="B1036" s="11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5.75">
      <c r="A1037" s="4"/>
      <c r="B1037" s="11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5.75">
      <c r="A1038" s="4"/>
      <c r="B1038" s="11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5.75">
      <c r="A1039" s="4"/>
      <c r="B1039" s="11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5.75">
      <c r="A1040" s="4"/>
      <c r="B1040" s="11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5.75">
      <c r="A1041" s="4"/>
      <c r="B1041" s="11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5.75">
      <c r="A1042" s="4"/>
      <c r="B1042" s="11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5.75">
      <c r="A1043" s="4"/>
      <c r="B1043" s="11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5.75">
      <c r="A1044" s="4"/>
      <c r="B1044" s="11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5.75">
      <c r="A1045" s="4"/>
      <c r="B1045" s="11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5.75">
      <c r="A1046" s="4"/>
      <c r="B1046" s="11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5.75">
      <c r="A1047" s="4"/>
      <c r="B1047" s="11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5.75">
      <c r="A1048" s="4"/>
      <c r="B1048" s="11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5.75">
      <c r="A1049" s="4"/>
      <c r="B1049" s="11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5.75">
      <c r="A1050" s="4"/>
      <c r="B1050" s="11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5.75">
      <c r="A1051" s="4"/>
      <c r="B1051" s="11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5.75">
      <c r="A1052" s="4"/>
      <c r="B1052" s="11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5.75">
      <c r="A1053" s="4"/>
      <c r="B1053" s="11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5.75">
      <c r="A1054" s="4"/>
      <c r="B1054" s="11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5.75">
      <c r="A1055" s="4"/>
      <c r="B1055" s="11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5.75">
      <c r="A1056" s="4"/>
      <c r="B1056" s="11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5.75">
      <c r="A1057" s="4"/>
      <c r="B1057" s="11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5.75">
      <c r="A1058" s="4"/>
      <c r="B1058" s="11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5.75">
      <c r="A1059" s="4"/>
      <c r="B1059" s="11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5.75">
      <c r="A1060" s="4"/>
      <c r="B1060" s="11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5.75">
      <c r="A1061" s="4"/>
      <c r="B1061" s="11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5.75">
      <c r="A1062" s="4"/>
      <c r="B1062" s="11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5.75">
      <c r="A1063" s="4"/>
      <c r="B1063" s="11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5.75">
      <c r="A1064" s="4"/>
      <c r="B1064" s="11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5.75">
      <c r="A1065" s="4"/>
      <c r="B1065" s="11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5.75">
      <c r="A1066" s="4"/>
      <c r="B1066" s="11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5.75">
      <c r="A1067" s="4"/>
      <c r="B1067" s="11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5.75">
      <c r="A1068" s="4"/>
      <c r="B1068" s="11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5.75">
      <c r="A1069" s="4"/>
      <c r="B1069" s="11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5.75">
      <c r="A1070" s="4"/>
      <c r="B1070" s="11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5.75">
      <c r="A1071" s="4"/>
      <c r="B1071" s="11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5.75">
      <c r="A1072" s="4"/>
      <c r="B1072" s="11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5.75">
      <c r="A1073" s="4"/>
      <c r="B1073" s="11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5.75">
      <c r="A1074" s="4"/>
      <c r="B1074" s="11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5.75">
      <c r="A1075" s="4"/>
      <c r="B1075" s="11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5.75">
      <c r="A1076" s="4"/>
      <c r="B1076" s="11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5.75">
      <c r="A1077" s="4"/>
      <c r="B1077" s="11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5.75">
      <c r="A1078" s="4"/>
      <c r="B1078" s="11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5.75">
      <c r="A1079" s="4"/>
      <c r="B1079" s="11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5.75">
      <c r="A1080" s="4"/>
      <c r="B1080" s="11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5.75">
      <c r="A1081" s="4"/>
      <c r="B1081" s="11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5.75">
      <c r="A1082" s="4"/>
      <c r="B1082" s="11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5.75">
      <c r="A1083" s="4"/>
      <c r="B1083" s="11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5.75">
      <c r="A1084" s="4"/>
      <c r="B1084" s="11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5.75">
      <c r="A1085" s="4"/>
      <c r="B1085" s="11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5.75">
      <c r="A1086" s="4"/>
      <c r="B1086" s="11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5.75">
      <c r="A1087" s="4"/>
      <c r="B1087" s="11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5.75">
      <c r="A1088" s="4"/>
      <c r="B1088" s="11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5.75">
      <c r="A1089" s="4"/>
      <c r="B1089" s="11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5.75">
      <c r="A1090" s="4"/>
      <c r="B1090" s="11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5.75">
      <c r="A1091" s="4"/>
      <c r="B1091" s="11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5.75">
      <c r="A1092" s="4"/>
      <c r="B1092" s="11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5.75">
      <c r="A1093" s="4"/>
      <c r="B1093" s="11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5.75">
      <c r="A1094" s="4"/>
      <c r="B1094" s="11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5.75">
      <c r="A1095" s="4"/>
      <c r="B1095" s="11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.75">
      <c r="A1096" s="4"/>
      <c r="B1096" s="11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5.75">
      <c r="A1097" s="4"/>
      <c r="B1097" s="11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5.75">
      <c r="A1098" s="4"/>
      <c r="B1098" s="11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5.75">
      <c r="A1099" s="4"/>
      <c r="B1099" s="11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5.75">
      <c r="A1100" s="4"/>
      <c r="B1100" s="11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5.75">
      <c r="A1101" s="4"/>
      <c r="B1101" s="11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5.75">
      <c r="A1102" s="4"/>
      <c r="B1102" s="11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5.75">
      <c r="A1103" s="4"/>
      <c r="B1103" s="11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5.75">
      <c r="A1104" s="4"/>
      <c r="B1104" s="11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5.75">
      <c r="A1105" s="4"/>
      <c r="B1105" s="11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5.75">
      <c r="A1106" s="4"/>
      <c r="B1106" s="11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5.75">
      <c r="A1107" s="4"/>
      <c r="B1107" s="11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5.75">
      <c r="A1108" s="4"/>
      <c r="B1108" s="11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5.75">
      <c r="A1109" s="4"/>
      <c r="B1109" s="11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5.75">
      <c r="A1110" s="4"/>
      <c r="B1110" s="11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5.75">
      <c r="A1111" s="4"/>
      <c r="B1111" s="11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5.75">
      <c r="A1112" s="4"/>
      <c r="B1112" s="11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5.75">
      <c r="A1113" s="4"/>
      <c r="B1113" s="11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5.75">
      <c r="A1114" s="4"/>
      <c r="B1114" s="11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5.75">
      <c r="A1115" s="4"/>
      <c r="B1115" s="11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5.75">
      <c r="A1116" s="4"/>
      <c r="B1116" s="11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5.75">
      <c r="A1117" s="4"/>
      <c r="B1117" s="11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5.75">
      <c r="A1118" s="4"/>
      <c r="B1118" s="11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5.75">
      <c r="A1119" s="4"/>
      <c r="B1119" s="11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5.75">
      <c r="A1120" s="4"/>
      <c r="B1120" s="11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5.75">
      <c r="A1121" s="4"/>
      <c r="B1121" s="11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5.75">
      <c r="A1122" s="4"/>
      <c r="B1122" s="11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5.75">
      <c r="A1123" s="4"/>
      <c r="B1123" s="11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5.75">
      <c r="A1124" s="4"/>
      <c r="B1124" s="11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5.75">
      <c r="A1125" s="4"/>
      <c r="B1125" s="11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5.75">
      <c r="A1126" s="4"/>
      <c r="B1126" s="11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5.75">
      <c r="A1127" s="4"/>
      <c r="B1127" s="11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5.75">
      <c r="A1128" s="4"/>
      <c r="B1128" s="11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5.75">
      <c r="A1129" s="4"/>
      <c r="B1129" s="11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5.75">
      <c r="A1130" s="4"/>
      <c r="B1130" s="11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5.75">
      <c r="A1131" s="4"/>
      <c r="B1131" s="11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5.75">
      <c r="A1132" s="4"/>
      <c r="B1132" s="11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5.75">
      <c r="A1133" s="4"/>
      <c r="B1133" s="11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5.75">
      <c r="A1134" s="4"/>
      <c r="B1134" s="11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5.75">
      <c r="A1135" s="4"/>
      <c r="B1135" s="11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5.75">
      <c r="A1136" s="4"/>
      <c r="B1136" s="11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5.75">
      <c r="A1137" s="4"/>
      <c r="B1137" s="11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5.75">
      <c r="A1138" s="4"/>
      <c r="B1138" s="11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5.75">
      <c r="A1139" s="4"/>
      <c r="B1139" s="11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5.75">
      <c r="A1140" s="4"/>
      <c r="B1140" s="11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5.75">
      <c r="A1141" s="4"/>
      <c r="B1141" s="11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5.75">
      <c r="A1142" s="4"/>
      <c r="B1142" s="11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5.75">
      <c r="A1143" s="4"/>
      <c r="B1143" s="11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5.75">
      <c r="A1144" s="4"/>
      <c r="B1144" s="11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5.75">
      <c r="A1145" s="4"/>
      <c r="B1145" s="11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5.75">
      <c r="A1146" s="4"/>
      <c r="B1146" s="11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5.75">
      <c r="A1147" s="4"/>
      <c r="B1147" s="11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5.75">
      <c r="A1148" s="4"/>
      <c r="B1148" s="11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5.75">
      <c r="A1149" s="4"/>
      <c r="B1149" s="11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5.75">
      <c r="A1150" s="4"/>
      <c r="B1150" s="11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5.75">
      <c r="A1151" s="4"/>
      <c r="B1151" s="11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5.75">
      <c r="A1152" s="4"/>
      <c r="B1152" s="11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5.75">
      <c r="A1153" s="4"/>
      <c r="B1153" s="11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5.75">
      <c r="A1154" s="4"/>
      <c r="B1154" s="11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5.75">
      <c r="A1155" s="4"/>
      <c r="B1155" s="11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5.75">
      <c r="A1156" s="4"/>
      <c r="B1156" s="11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5.75">
      <c r="A1157" s="4"/>
      <c r="B1157" s="11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5.75">
      <c r="A1158" s="4"/>
      <c r="B1158" s="11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5.75">
      <c r="A1159" s="4"/>
      <c r="B1159" s="11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5.75">
      <c r="A1160" s="4"/>
      <c r="B1160" s="11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5.75">
      <c r="A1161" s="4"/>
      <c r="B1161" s="11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5.75">
      <c r="A1162" s="4"/>
      <c r="B1162" s="11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5.75">
      <c r="A1163" s="4"/>
      <c r="B1163" s="11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5.75">
      <c r="A1164" s="4"/>
      <c r="B1164" s="11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5.75">
      <c r="A1165" s="4"/>
      <c r="B1165" s="11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5.75">
      <c r="A1166" s="4"/>
      <c r="B1166" s="11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5.75">
      <c r="A1167" s="4"/>
      <c r="B1167" s="11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5.75">
      <c r="A1168" s="4"/>
      <c r="B1168" s="11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5.75">
      <c r="A1169" s="4"/>
      <c r="B1169" s="11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5.75">
      <c r="A1170" s="4"/>
      <c r="B1170" s="11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5.75">
      <c r="A1171" s="4"/>
      <c r="B1171" s="11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5.75">
      <c r="A1172" s="4"/>
      <c r="B1172" s="11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5.75">
      <c r="A1173" s="4"/>
      <c r="B1173" s="11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5.75">
      <c r="A1174" s="4"/>
      <c r="B1174" s="11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5.75">
      <c r="A1175" s="4"/>
      <c r="B1175" s="11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5.75">
      <c r="A1176" s="4"/>
      <c r="B1176" s="11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5.75">
      <c r="A1177" s="4"/>
      <c r="B1177" s="11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5.75">
      <c r="A1178" s="4"/>
      <c r="B1178" s="11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5.75">
      <c r="A1179" s="4"/>
      <c r="B1179" s="11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5.75">
      <c r="A1180" s="4"/>
      <c r="B1180" s="11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5.75">
      <c r="A1181" s="4"/>
      <c r="B1181" s="11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5.75">
      <c r="A1182" s="4"/>
      <c r="B1182" s="11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5.75">
      <c r="A1183" s="4"/>
      <c r="B1183" s="11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5.75">
      <c r="A1184" s="4"/>
      <c r="B1184" s="11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5.75">
      <c r="A1185" s="4"/>
      <c r="B1185" s="11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5.75">
      <c r="A1186" s="4"/>
      <c r="B1186" s="11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5.75">
      <c r="A1187" s="4"/>
      <c r="B1187" s="11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5.75">
      <c r="A1188" s="4"/>
      <c r="B1188" s="11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5.75">
      <c r="A1189" s="4"/>
      <c r="B1189" s="11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5.75">
      <c r="A1190" s="4"/>
      <c r="B1190" s="11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5.75">
      <c r="A1191" s="4"/>
      <c r="B1191" s="11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5.75">
      <c r="A1192" s="4"/>
      <c r="B1192" s="11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5.75">
      <c r="A1193" s="4"/>
      <c r="B1193" s="11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5.75">
      <c r="A1194" s="4"/>
      <c r="B1194" s="11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5.75">
      <c r="A1195" s="4"/>
      <c r="B1195" s="11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5.75">
      <c r="A1196" s="4"/>
      <c r="B1196" s="11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5.75">
      <c r="A1197" s="4"/>
      <c r="B1197" s="11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5.75">
      <c r="A1198" s="4"/>
      <c r="B1198" s="11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5.75">
      <c r="A1199" s="4"/>
      <c r="B1199" s="11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5.75">
      <c r="A1200" s="4"/>
      <c r="B1200" s="11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5.75">
      <c r="A1201" s="4"/>
      <c r="B1201" s="11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5.75">
      <c r="A1202" s="4"/>
      <c r="B1202" s="11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5.75">
      <c r="A1203" s="4"/>
      <c r="B1203" s="11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5.75">
      <c r="A1204" s="4"/>
      <c r="B1204" s="11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5.75">
      <c r="A1205" s="4"/>
      <c r="B1205" s="11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5.75">
      <c r="A1206" s="4"/>
      <c r="B1206" s="11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5.75">
      <c r="A1207" s="4"/>
      <c r="B1207" s="11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5.75">
      <c r="A1208" s="4"/>
      <c r="B1208" s="11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5.75">
      <c r="A1209" s="4"/>
      <c r="B1209" s="11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5.75">
      <c r="A1210" s="4"/>
      <c r="B1210" s="11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5.75">
      <c r="A1211" s="4"/>
      <c r="B1211" s="11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5.75">
      <c r="A1212" s="4"/>
      <c r="B1212" s="11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5.75">
      <c r="A1213" s="4"/>
      <c r="B1213" s="11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5.75">
      <c r="A1214" s="4"/>
      <c r="B1214" s="11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5.75">
      <c r="A1215" s="4"/>
      <c r="B1215" s="11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5.75">
      <c r="A1216" s="4"/>
      <c r="B1216" s="11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5.75">
      <c r="A1217" s="4"/>
      <c r="B1217" s="11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5.75">
      <c r="A1218" s="4"/>
      <c r="B1218" s="11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5.75">
      <c r="A1219" s="4"/>
      <c r="B1219" s="11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5.75">
      <c r="A1220" s="4"/>
      <c r="B1220" s="11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5.75">
      <c r="A1221" s="4"/>
      <c r="B1221" s="11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5.75">
      <c r="A1222" s="4"/>
      <c r="B1222" s="11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5.75">
      <c r="A1223" s="4"/>
      <c r="B1223" s="11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5.75">
      <c r="A1224" s="4"/>
      <c r="B1224" s="11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5.75">
      <c r="A1225" s="4"/>
      <c r="B1225" s="11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5.75">
      <c r="A1226" s="4"/>
      <c r="B1226" s="11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5.75">
      <c r="A1227" s="4"/>
      <c r="B1227" s="11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5.75">
      <c r="A1228" s="4"/>
      <c r="B1228" s="11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5.75">
      <c r="A1229" s="4"/>
      <c r="B1229" s="11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5.75">
      <c r="A1230" s="4"/>
      <c r="B1230" s="11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5.75">
      <c r="A1231" s="4"/>
      <c r="B1231" s="11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5.75">
      <c r="A1232" s="4"/>
      <c r="B1232" s="11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5.75">
      <c r="A1233" s="4"/>
      <c r="B1233" s="11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5.75">
      <c r="A1234" s="4"/>
      <c r="B1234" s="11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5.75">
      <c r="A1235" s="4"/>
      <c r="B1235" s="11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5.75">
      <c r="A1236" s="4"/>
      <c r="B1236" s="11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5.75">
      <c r="A1237" s="4"/>
      <c r="B1237" s="11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5.75">
      <c r="A1238" s="4"/>
      <c r="B1238" s="11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5.75">
      <c r="A1239" s="4"/>
      <c r="B1239" s="11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5.75">
      <c r="A1240" s="4"/>
      <c r="B1240" s="11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5.75">
      <c r="A1241" s="4"/>
      <c r="B1241" s="11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5.75">
      <c r="A1242" s="4"/>
      <c r="B1242" s="11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5.75">
      <c r="A1243" s="4"/>
      <c r="B1243" s="11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5.75">
      <c r="A1244" s="4"/>
      <c r="B1244" s="11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5.75">
      <c r="A1245" s="4"/>
      <c r="B1245" s="11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5.75">
      <c r="A1246" s="4"/>
      <c r="B1246" s="11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5.75">
      <c r="A1247" s="4"/>
      <c r="B1247" s="11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5.75">
      <c r="A1248" s="4"/>
      <c r="B1248" s="11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5.75">
      <c r="A1249" s="4"/>
      <c r="B1249" s="11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5.75">
      <c r="A1250" s="4"/>
      <c r="B1250" s="11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5.75">
      <c r="A1251" s="4"/>
      <c r="B1251" s="11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5.75">
      <c r="A1252" s="4"/>
      <c r="B1252" s="11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5.75">
      <c r="A1253" s="4"/>
      <c r="B1253" s="11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5.75">
      <c r="A1254" s="4"/>
      <c r="B1254" s="11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5.75">
      <c r="A1255" s="4"/>
      <c r="B1255" s="11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5.75">
      <c r="A1256" s="4"/>
      <c r="B1256" s="11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5.75">
      <c r="A1257" s="4"/>
      <c r="B1257" s="11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5.75">
      <c r="A1258" s="4"/>
      <c r="B1258" s="11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5.75">
      <c r="A1259" s="4"/>
      <c r="B1259" s="11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5.75">
      <c r="A1260" s="4"/>
      <c r="B1260" s="11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.75">
      <c r="A1261" s="4"/>
      <c r="B1261" s="11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.75">
      <c r="A1262" s="4"/>
      <c r="B1262" s="11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.75">
      <c r="A1263" s="4"/>
      <c r="B1263" s="11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.75">
      <c r="A1264" s="4"/>
      <c r="B1264" s="11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5.75">
      <c r="A1265" s="4"/>
      <c r="B1265" s="11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5.75">
      <c r="A1266" s="4"/>
      <c r="B1266" s="11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5.75">
      <c r="A1267" s="4"/>
      <c r="B1267" s="11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5.75">
      <c r="A1268" s="4"/>
      <c r="B1268" s="11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5.75">
      <c r="A1269" s="4"/>
      <c r="B1269" s="11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5.75">
      <c r="A1270" s="4"/>
      <c r="B1270" s="11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5.75">
      <c r="A1271" s="4"/>
      <c r="B1271" s="11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5.75">
      <c r="A1272" s="4"/>
      <c r="B1272" s="11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5.75">
      <c r="A1273" s="4"/>
      <c r="B1273" s="11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5.75">
      <c r="A1274" s="4"/>
      <c r="B1274" s="11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5.75">
      <c r="A1275" s="4"/>
      <c r="B1275" s="11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5.75">
      <c r="A1276" s="4"/>
      <c r="B1276" s="11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5.75">
      <c r="A1277" s="4"/>
      <c r="B1277" s="11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5.75">
      <c r="A1278" s="4"/>
      <c r="B1278" s="11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5.75">
      <c r="A1279" s="4"/>
      <c r="B1279" s="11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5.75">
      <c r="A1280" s="4"/>
      <c r="B1280" s="11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5.75">
      <c r="A1281" s="4"/>
      <c r="B1281" s="11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5.75">
      <c r="A1282" s="4"/>
      <c r="B1282" s="11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5.75">
      <c r="A1283" s="4"/>
      <c r="B1283" s="11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5.75">
      <c r="A1284" s="4"/>
      <c r="B1284" s="11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5.75">
      <c r="A1285" s="4"/>
      <c r="B1285" s="11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5.75">
      <c r="A1286" s="4"/>
      <c r="B1286" s="11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5.75">
      <c r="A1287" s="4"/>
      <c r="B1287" s="11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5.75">
      <c r="A1288" s="4"/>
      <c r="B1288" s="11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5.75">
      <c r="A1289" s="4"/>
      <c r="B1289" s="11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5.75">
      <c r="A1290" s="4"/>
      <c r="B1290" s="11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5.75">
      <c r="A1291" s="4"/>
      <c r="B1291" s="11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5.75">
      <c r="A1292" s="4"/>
      <c r="B1292" s="11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5.75">
      <c r="A1293" s="4"/>
      <c r="B1293" s="11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5.75">
      <c r="A1294" s="4"/>
      <c r="B1294" s="11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5.75">
      <c r="A1295" s="4"/>
      <c r="B1295" s="11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5.75">
      <c r="A1296" s="4"/>
      <c r="B1296" s="11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5.75">
      <c r="A1297" s="4"/>
      <c r="B1297" s="11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5.75">
      <c r="A1298" s="4"/>
      <c r="B1298" s="11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5.75">
      <c r="A1299" s="4"/>
      <c r="B1299" s="11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5.75">
      <c r="A1300" s="4"/>
      <c r="B1300" s="11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5.75">
      <c r="A1301" s="4"/>
      <c r="B1301" s="11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5.75">
      <c r="A1302" s="4"/>
      <c r="B1302" s="11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5.75">
      <c r="A1303" s="4"/>
      <c r="B1303" s="11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5.75">
      <c r="A1304" s="4"/>
      <c r="B1304" s="11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5.75">
      <c r="A1305" s="4"/>
      <c r="B1305" s="11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5.75">
      <c r="A1306" s="4"/>
      <c r="B1306" s="11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5.75">
      <c r="A1307" s="4"/>
      <c r="B1307" s="11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5.75">
      <c r="A1308" s="4"/>
      <c r="B1308" s="11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5.75">
      <c r="A1309" s="4"/>
      <c r="B1309" s="11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5.75">
      <c r="A1310" s="4"/>
      <c r="B1310" s="11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5.75">
      <c r="A1311" s="4"/>
      <c r="B1311" s="11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5.75">
      <c r="A1312" s="4"/>
      <c r="B1312" s="11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5.75">
      <c r="A1313" s="4"/>
      <c r="B1313" s="11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5.75">
      <c r="A1314" s="4"/>
      <c r="B1314" s="11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5.75">
      <c r="A1315" s="4"/>
      <c r="B1315" s="11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5.75">
      <c r="A1316" s="4"/>
      <c r="B1316" s="11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5.75">
      <c r="A1317" s="4"/>
      <c r="B1317" s="11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5.75">
      <c r="A1318" s="4"/>
      <c r="B1318" s="11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5.75">
      <c r="A1319" s="4"/>
      <c r="B1319" s="11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5.75">
      <c r="A1320" s="4"/>
      <c r="B1320" s="11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5.75">
      <c r="A1321" s="4"/>
      <c r="B1321" s="11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5.75">
      <c r="A1322" s="4"/>
      <c r="B1322" s="11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5.75">
      <c r="A1323" s="4"/>
      <c r="B1323" s="11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5.75">
      <c r="A1324" s="4"/>
      <c r="B1324" s="11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5.75">
      <c r="A1325" s="4"/>
      <c r="B1325" s="11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5.75">
      <c r="A1326" s="4"/>
      <c r="B1326" s="11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5.75">
      <c r="A1327" s="4"/>
      <c r="B1327" s="11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5.75">
      <c r="A1328" s="4"/>
      <c r="B1328" s="11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5.75">
      <c r="A1329" s="4"/>
      <c r="B1329" s="11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5.75">
      <c r="A1330" s="4"/>
      <c r="B1330" s="11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5.75">
      <c r="A1331" s="4"/>
      <c r="B1331" s="11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5.75">
      <c r="A1332" s="4"/>
      <c r="B1332" s="11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5.75">
      <c r="A1333" s="4"/>
      <c r="B1333" s="11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5.75">
      <c r="A1334" s="4"/>
      <c r="B1334" s="11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5.75">
      <c r="A1335" s="4"/>
      <c r="B1335" s="11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5.75">
      <c r="A1336" s="4"/>
      <c r="B1336" s="11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5.75">
      <c r="A1337" s="4"/>
      <c r="B1337" s="11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5.75">
      <c r="A1338" s="4"/>
      <c r="B1338" s="11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5.75">
      <c r="A1339" s="4"/>
      <c r="B1339" s="11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5.75">
      <c r="A1340" s="4"/>
      <c r="B1340" s="11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5.75">
      <c r="A1341" s="4"/>
      <c r="B1341" s="11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5.75">
      <c r="A1342" s="4"/>
      <c r="B1342" s="11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5.75">
      <c r="A1343" s="4"/>
      <c r="B1343" s="11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5.75">
      <c r="A1344" s="4"/>
      <c r="B1344" s="11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5.75">
      <c r="A1345" s="4"/>
      <c r="B1345" s="11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5.75">
      <c r="A1346" s="4"/>
      <c r="B1346" s="11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5.75">
      <c r="A1347" s="4"/>
      <c r="B1347" s="11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5.75">
      <c r="A1348" s="4"/>
      <c r="B1348" s="11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5.75">
      <c r="A1349" s="4"/>
      <c r="B1349" s="11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5.75">
      <c r="A1350" s="4"/>
      <c r="B1350" s="11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5.75">
      <c r="A1351" s="4"/>
      <c r="B1351" s="11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5.75">
      <c r="A1352" s="4"/>
      <c r="B1352" s="11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5.75">
      <c r="A1353" s="4"/>
      <c r="B1353" s="11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5.75">
      <c r="A1354" s="4"/>
      <c r="B1354" s="11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5.75">
      <c r="A1355" s="4"/>
      <c r="B1355" s="11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5.75">
      <c r="A1356" s="4"/>
      <c r="B1356" s="11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5.75">
      <c r="A1357" s="4"/>
      <c r="B1357" s="11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5.75">
      <c r="A1358" s="4"/>
      <c r="B1358" s="11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5.75">
      <c r="A1359" s="4"/>
      <c r="B1359" s="11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5.75">
      <c r="A1360" s="4"/>
      <c r="B1360" s="11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5.75">
      <c r="A1361" s="4"/>
      <c r="B1361" s="11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5.75">
      <c r="A1362" s="4"/>
      <c r="B1362" s="11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5.75">
      <c r="A1363" s="4"/>
      <c r="B1363" s="11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5.75">
      <c r="A1364" s="4"/>
      <c r="B1364" s="11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5.75">
      <c r="A1365" s="4"/>
      <c r="B1365" s="11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5.75">
      <c r="A1366" s="4"/>
      <c r="B1366" s="11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5.75">
      <c r="A1367" s="4"/>
      <c r="B1367" s="11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5.75">
      <c r="A1368" s="4"/>
      <c r="B1368" s="11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5.75">
      <c r="A1369" s="4"/>
      <c r="B1369" s="11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5.75">
      <c r="A1370" s="4"/>
      <c r="B1370" s="11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5.75">
      <c r="A1371" s="4"/>
      <c r="B1371" s="11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5.75">
      <c r="A1372" s="4"/>
      <c r="B1372" s="11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5.75">
      <c r="A1373" s="4"/>
      <c r="B1373" s="11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5.75">
      <c r="A1374" s="4"/>
      <c r="B1374" s="11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5.75">
      <c r="A1375" s="4"/>
      <c r="B1375" s="11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5.75">
      <c r="A1376" s="4"/>
      <c r="B1376" s="11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5.75">
      <c r="A1377" s="4"/>
      <c r="B1377" s="11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5.75">
      <c r="A1378" s="4"/>
      <c r="B1378" s="11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5.75">
      <c r="A1379" s="4"/>
      <c r="B1379" s="11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5.75">
      <c r="A1380" s="4"/>
      <c r="B1380" s="11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5.75">
      <c r="A1381" s="4"/>
      <c r="B1381" s="11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5.75">
      <c r="A1382" s="4"/>
      <c r="B1382" s="11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5.75">
      <c r="A1383" s="4"/>
      <c r="B1383" s="11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5.75">
      <c r="A1384" s="4"/>
      <c r="B1384" s="11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5.75">
      <c r="A1385" s="4"/>
      <c r="B1385" s="11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5.75">
      <c r="A1386" s="4"/>
      <c r="B1386" s="11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5.75">
      <c r="A1387" s="4"/>
      <c r="B1387" s="11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5.75">
      <c r="A1388" s="4"/>
      <c r="B1388" s="11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5.75">
      <c r="A1389" s="4"/>
      <c r="B1389" s="11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5.75">
      <c r="A1390" s="4"/>
      <c r="B1390" s="11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5.75">
      <c r="A1391" s="4"/>
      <c r="B1391" s="11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5.75">
      <c r="A1392" s="4"/>
      <c r="B1392" s="11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5.75">
      <c r="A1393" s="4"/>
      <c r="B1393" s="11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5.75">
      <c r="A1394" s="4"/>
      <c r="B1394" s="11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5.75">
      <c r="A1395" s="4"/>
      <c r="B1395" s="11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5.75">
      <c r="A1396" s="4"/>
      <c r="B1396" s="11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5.75">
      <c r="A1397" s="4"/>
      <c r="B1397" s="11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5.75">
      <c r="A1398" s="4"/>
      <c r="B1398" s="11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5.75">
      <c r="A1399" s="4"/>
      <c r="B1399" s="11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5.75">
      <c r="A1400" s="4"/>
      <c r="B1400" s="11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5.75">
      <c r="A1401" s="4"/>
      <c r="B1401" s="11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5.75">
      <c r="A1402" s="4"/>
      <c r="B1402" s="11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5.75">
      <c r="A1403" s="4"/>
      <c r="B1403" s="11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5.75">
      <c r="A1404" s="4"/>
      <c r="B1404" s="11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5.75">
      <c r="A1405" s="4"/>
      <c r="B1405" s="11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5.75">
      <c r="A1406" s="4"/>
      <c r="B1406" s="11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5.75">
      <c r="A1407" s="4"/>
      <c r="B1407" s="11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5.75">
      <c r="A1408" s="4"/>
      <c r="B1408" s="11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5.75">
      <c r="A1409" s="4"/>
      <c r="B1409" s="11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5.75">
      <c r="A1410" s="4"/>
      <c r="B1410" s="11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5.75">
      <c r="A1411" s="4"/>
      <c r="B1411" s="11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5.75">
      <c r="A1412" s="4"/>
      <c r="B1412" s="11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5.75">
      <c r="A1413" s="4"/>
      <c r="B1413" s="11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5.75">
      <c r="A1414" s="4"/>
      <c r="B1414" s="11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5.75">
      <c r="A1415" s="4"/>
      <c r="B1415" s="11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5.75">
      <c r="A1416" s="4"/>
      <c r="B1416" s="11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5.75">
      <c r="A1417" s="4"/>
      <c r="B1417" s="11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5.75">
      <c r="A1418" s="4"/>
      <c r="B1418" s="11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5.75">
      <c r="A1419" s="4"/>
      <c r="B1419" s="11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5.75">
      <c r="A1420" s="4"/>
      <c r="B1420" s="11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5.75">
      <c r="A1421" s="4"/>
      <c r="B1421" s="11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5.75">
      <c r="A1422" s="4"/>
      <c r="B1422" s="11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5.75">
      <c r="A1423" s="4"/>
      <c r="B1423" s="11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5.75">
      <c r="A1424" s="4"/>
      <c r="B1424" s="11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5.75">
      <c r="A1425" s="4"/>
      <c r="B1425" s="11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5.75">
      <c r="A1426" s="4"/>
      <c r="B1426" s="11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5.75">
      <c r="A1427" s="4"/>
      <c r="B1427" s="11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5.75">
      <c r="A1428" s="4"/>
      <c r="B1428" s="11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5.75">
      <c r="A1429" s="4"/>
      <c r="B1429" s="11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5.75">
      <c r="A1430" s="4"/>
      <c r="B1430" s="11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5.75">
      <c r="A1431" s="4"/>
      <c r="B1431" s="11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5.75">
      <c r="A1432" s="4"/>
      <c r="B1432" s="11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5.75">
      <c r="A1433" s="4"/>
      <c r="B1433" s="11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5.75">
      <c r="A1434" s="4"/>
      <c r="B1434" s="11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5.75">
      <c r="A1435" s="4"/>
      <c r="B1435" s="11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5.75">
      <c r="A1436" s="4"/>
      <c r="B1436" s="11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5.75">
      <c r="A1437" s="4"/>
      <c r="B1437" s="11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5.75">
      <c r="A1438" s="4"/>
      <c r="B1438" s="11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5.75">
      <c r="A1439" s="4"/>
      <c r="B1439" s="11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5.75">
      <c r="A1440" s="4"/>
      <c r="B1440" s="11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5.75">
      <c r="A1441" s="4"/>
      <c r="B1441" s="11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5.75">
      <c r="A1442" s="4"/>
      <c r="B1442" s="11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5.75">
      <c r="A1443" s="4"/>
      <c r="B1443" s="11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5.75">
      <c r="A1444" s="4"/>
      <c r="B1444" s="11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5.75">
      <c r="A1445" s="4"/>
      <c r="B1445" s="11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5.75">
      <c r="A1446" s="4"/>
      <c r="B1446" s="11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5.75">
      <c r="A1447" s="4"/>
      <c r="B1447" s="11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5.75">
      <c r="A1448" s="4"/>
      <c r="B1448" s="11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5.75">
      <c r="A1449" s="4"/>
      <c r="B1449" s="11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5.75">
      <c r="A1450" s="4"/>
      <c r="B1450" s="11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5.75">
      <c r="A1451" s="4"/>
      <c r="B1451" s="11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5.75">
      <c r="A1452" s="4"/>
      <c r="B1452" s="11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5.75">
      <c r="A1453" s="4"/>
      <c r="B1453" s="11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5.75">
      <c r="A1454" s="4"/>
      <c r="B1454" s="11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5.75">
      <c r="A1455" s="4"/>
      <c r="B1455" s="11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5.75">
      <c r="A1456" s="4"/>
      <c r="B1456" s="11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5.75">
      <c r="A1457" s="4"/>
      <c r="B1457" s="11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5.75">
      <c r="A1458" s="4"/>
      <c r="B1458" s="11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5.75">
      <c r="A1459" s="4"/>
      <c r="B1459" s="11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5.75">
      <c r="A1460" s="4"/>
      <c r="B1460" s="11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5.75">
      <c r="A1461" s="4"/>
      <c r="B1461" s="11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5.75">
      <c r="A1462" s="4"/>
      <c r="B1462" s="11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5.75">
      <c r="A1463" s="4"/>
      <c r="B1463" s="11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5.75">
      <c r="A1464" s="4"/>
      <c r="B1464" s="11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5.75">
      <c r="A1465" s="4"/>
      <c r="B1465" s="11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5.75">
      <c r="A1466" s="4"/>
      <c r="B1466" s="11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5.75">
      <c r="A1467" s="4"/>
      <c r="B1467" s="11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5.75">
      <c r="A1468" s="4"/>
      <c r="B1468" s="11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5.75">
      <c r="A1469" s="4"/>
      <c r="B1469" s="11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5.75">
      <c r="A1470" s="4"/>
      <c r="B1470" s="11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5.75">
      <c r="A1471" s="4"/>
      <c r="B1471" s="11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5.75">
      <c r="A1472" s="4"/>
      <c r="B1472" s="11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5.75">
      <c r="A1473" s="4"/>
      <c r="B1473" s="11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5.75">
      <c r="A1474" s="4"/>
      <c r="B1474" s="11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5.75">
      <c r="A1475" s="4"/>
      <c r="B1475" s="11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5.75">
      <c r="A1476" s="4"/>
      <c r="B1476" s="11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5.75">
      <c r="A1477" s="4"/>
      <c r="B1477" s="11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5.75">
      <c r="A1478" s="4"/>
      <c r="B1478" s="11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5.75">
      <c r="A1479" s="4"/>
      <c r="B1479" s="11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5.75">
      <c r="A1480" s="4"/>
      <c r="B1480" s="11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5.75">
      <c r="A1481" s="4"/>
      <c r="B1481" s="11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5.75">
      <c r="A1482" s="4"/>
      <c r="B1482" s="11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5.75">
      <c r="A1483" s="4"/>
      <c r="B1483" s="11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5.75">
      <c r="A1484" s="4"/>
      <c r="B1484" s="11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5.75">
      <c r="A1485" s="4"/>
      <c r="B1485" s="11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5.75">
      <c r="A1486" s="4"/>
      <c r="B1486" s="11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5.75">
      <c r="A1487" s="4"/>
      <c r="B1487" s="11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5.75">
      <c r="A1488" s="4"/>
      <c r="B1488" s="11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5.75">
      <c r="A1489" s="4"/>
      <c r="B1489" s="11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5.75">
      <c r="A1490" s="4"/>
      <c r="B1490" s="11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5.75">
      <c r="A1491" s="4"/>
      <c r="B1491" s="11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5.75">
      <c r="A1492" s="4"/>
      <c r="B1492" s="11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5.75">
      <c r="A1493" s="4"/>
      <c r="B1493" s="11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5.75">
      <c r="A1494" s="4"/>
      <c r="B1494" s="11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5.75">
      <c r="A1495" s="4"/>
      <c r="B1495" s="11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5.75">
      <c r="A1496" s="4"/>
      <c r="B1496" s="11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5.75">
      <c r="A1497" s="4"/>
      <c r="B1497" s="11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5.75">
      <c r="A1498" s="4"/>
      <c r="B1498" s="11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5.75">
      <c r="A1499" s="4"/>
      <c r="B1499" s="11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5.75">
      <c r="A1500" s="4"/>
      <c r="B1500" s="11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5.75">
      <c r="A1501" s="4"/>
      <c r="B1501" s="11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5.75">
      <c r="A1502" s="4"/>
      <c r="B1502" s="11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5.75">
      <c r="A1503" s="4"/>
      <c r="B1503" s="11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5.75">
      <c r="A1504" s="4"/>
      <c r="B1504" s="11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5.75">
      <c r="A1505" s="4"/>
      <c r="B1505" s="11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5.75">
      <c r="A1506" s="4"/>
      <c r="B1506" s="11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5.75">
      <c r="A1507" s="4"/>
      <c r="B1507" s="11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5.75">
      <c r="A1508" s="4"/>
      <c r="B1508" s="11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5.75">
      <c r="A1509" s="4"/>
      <c r="B1509" s="11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5.75">
      <c r="A1510" s="4"/>
      <c r="B1510" s="11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5.75">
      <c r="A1511" s="4"/>
      <c r="B1511" s="11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5.75">
      <c r="A1512" s="4"/>
      <c r="B1512" s="11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5.75">
      <c r="A1513" s="4"/>
      <c r="B1513" s="11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5.75">
      <c r="A1514" s="4"/>
      <c r="B1514" s="11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5.75">
      <c r="A1515" s="4"/>
      <c r="B1515" s="11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5.75">
      <c r="A1516" s="4"/>
      <c r="B1516" s="11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5.75">
      <c r="A1517" s="4"/>
      <c r="B1517" s="11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5.75">
      <c r="A1518" s="4"/>
      <c r="B1518" s="11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5.75">
      <c r="A1519" s="4"/>
      <c r="B1519" s="11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5.75">
      <c r="A1520" s="4"/>
      <c r="B1520" s="11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5.75">
      <c r="A1521" s="4"/>
      <c r="B1521" s="11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5.75">
      <c r="A1522" s="4"/>
      <c r="B1522" s="11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5.75">
      <c r="A1523" s="4"/>
      <c r="B1523" s="11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5.75">
      <c r="A1524" s="4"/>
      <c r="B1524" s="11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5.75">
      <c r="A1525" s="4"/>
      <c r="B1525" s="11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5.75">
      <c r="A1526" s="4"/>
      <c r="B1526" s="11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5.75">
      <c r="A1527" s="4"/>
      <c r="B1527" s="11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5.75">
      <c r="A1528" s="4"/>
      <c r="B1528" s="11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5.75">
      <c r="A1529" s="4"/>
      <c r="B1529" s="11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5.75">
      <c r="A1530" s="4"/>
      <c r="B1530" s="11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5.75">
      <c r="A1531" s="4"/>
      <c r="B1531" s="11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5.75">
      <c r="A1532" s="4"/>
      <c r="B1532" s="11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5.75">
      <c r="A1533" s="4"/>
      <c r="B1533" s="11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5.75">
      <c r="A1534" s="4"/>
      <c r="B1534" s="11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5.75">
      <c r="A1535" s="4"/>
      <c r="B1535" s="11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5.75">
      <c r="A1536" s="4"/>
      <c r="B1536" s="11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5.75">
      <c r="A1537" s="4"/>
      <c r="B1537" s="11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5.75">
      <c r="A1538" s="4"/>
      <c r="B1538" s="11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5.75">
      <c r="A1539" s="4"/>
      <c r="B1539" s="11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5.75">
      <c r="A1540" s="4"/>
      <c r="B1540" s="11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5.75">
      <c r="A1541" s="4"/>
      <c r="B1541" s="11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5.75">
      <c r="A1542" s="4"/>
      <c r="B1542" s="11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5.75">
      <c r="A1543" s="4"/>
      <c r="B1543" s="11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5.75">
      <c r="A1544" s="4"/>
      <c r="B1544" s="11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5.75">
      <c r="A1545" s="4"/>
      <c r="B1545" s="11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5.75">
      <c r="A1546" s="4"/>
      <c r="B1546" s="11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5.75">
      <c r="A1547" s="4"/>
      <c r="B1547" s="11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5.75">
      <c r="A1548" s="4"/>
      <c r="B1548" s="11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5.75">
      <c r="A1549" s="4"/>
      <c r="B1549" s="11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5.75">
      <c r="A1550" s="4"/>
      <c r="B1550" s="11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5.75">
      <c r="A1551" s="4"/>
      <c r="B1551" s="11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5.75">
      <c r="A1552" s="4"/>
      <c r="B1552" s="11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5.75">
      <c r="A1553" s="4"/>
      <c r="B1553" s="11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5.75">
      <c r="A1554" s="4"/>
      <c r="B1554" s="11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5.75">
      <c r="A1555" s="4"/>
      <c r="B1555" s="11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5.75">
      <c r="A1556" s="4"/>
      <c r="B1556" s="11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5.75">
      <c r="A1557" s="4"/>
      <c r="B1557" s="11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5.75">
      <c r="A1558" s="4"/>
      <c r="B1558" s="11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5.75">
      <c r="A1559" s="4"/>
      <c r="B1559" s="11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5.75">
      <c r="A1560" s="4"/>
      <c r="B1560" s="11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5.75">
      <c r="A1561" s="4"/>
      <c r="B1561" s="11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5.75">
      <c r="A1562" s="4"/>
      <c r="B1562" s="11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5.75">
      <c r="A1563" s="4"/>
      <c r="B1563" s="11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5.75">
      <c r="A1564" s="4"/>
      <c r="B1564" s="11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5.75">
      <c r="A1565" s="4"/>
      <c r="B1565" s="11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5.75">
      <c r="A1566" s="4"/>
      <c r="B1566" s="11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5.75">
      <c r="A1567" s="4"/>
      <c r="B1567" s="11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5.75">
      <c r="A1568" s="4"/>
      <c r="B1568" s="11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5.75">
      <c r="A1569" s="4"/>
      <c r="B1569" s="11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5.75">
      <c r="A1570" s="4"/>
      <c r="B1570" s="11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5.75">
      <c r="A1571" s="4"/>
      <c r="B1571" s="11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5.75">
      <c r="A1572" s="4"/>
      <c r="B1572" s="11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5.75">
      <c r="A1573" s="4"/>
      <c r="B1573" s="11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5.75">
      <c r="A1574" s="4"/>
      <c r="B1574" s="11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5.75">
      <c r="A1575" s="4"/>
      <c r="B1575" s="11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5.75">
      <c r="A1576" s="4"/>
      <c r="B1576" s="11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5.75">
      <c r="A1577" s="4"/>
      <c r="B1577" s="11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5.75">
      <c r="A1578" s="4"/>
      <c r="B1578" s="11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5.75">
      <c r="A1579" s="4"/>
      <c r="B1579" s="11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5.75">
      <c r="A1580" s="4"/>
      <c r="B1580" s="11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5.75">
      <c r="A1581" s="4"/>
      <c r="B1581" s="11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5.75">
      <c r="A1582" s="4"/>
      <c r="B1582" s="11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5.75">
      <c r="A1583" s="4"/>
      <c r="B1583" s="11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5.75">
      <c r="A1584" s="4"/>
      <c r="B1584" s="11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5.75">
      <c r="A1585" s="4"/>
      <c r="B1585" s="11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5.75">
      <c r="A1586" s="4"/>
      <c r="B1586" s="11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5.75">
      <c r="A1587" s="4"/>
      <c r="B1587" s="11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5.75">
      <c r="A1588" s="4"/>
      <c r="B1588" s="11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5.75">
      <c r="A1589" s="4"/>
      <c r="B1589" s="11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5.75">
      <c r="A1590" s="4"/>
      <c r="B1590" s="11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5.75">
      <c r="A1591" s="4"/>
      <c r="B1591" s="11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5.75">
      <c r="A1592" s="4"/>
      <c r="B1592" s="11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5.75">
      <c r="A1593" s="4"/>
      <c r="B1593" s="11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5.75">
      <c r="A1594" s="4"/>
      <c r="B1594" s="11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5.75">
      <c r="A1595" s="4"/>
      <c r="B1595" s="11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5.75">
      <c r="A1596" s="4"/>
      <c r="B1596" s="11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5.75">
      <c r="A1597" s="4"/>
      <c r="B1597" s="11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5.75">
      <c r="A1598" s="4"/>
      <c r="B1598" s="11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5.75">
      <c r="A1599" s="4"/>
      <c r="B1599" s="11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5.75">
      <c r="A1600" s="4"/>
      <c r="B1600" s="11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5.75">
      <c r="A1601" s="4"/>
      <c r="B1601" s="11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5.75">
      <c r="A1602" s="4"/>
      <c r="B1602" s="11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5.75">
      <c r="A1603" s="4"/>
      <c r="B1603" s="11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5.75">
      <c r="A1604" s="4"/>
      <c r="B1604" s="11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5.75">
      <c r="A1605" s="4"/>
      <c r="B1605" s="11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5.75">
      <c r="A1606" s="4"/>
      <c r="B1606" s="11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5.75">
      <c r="A1607" s="4"/>
      <c r="B1607" s="11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5.75">
      <c r="A1608" s="4"/>
      <c r="B1608" s="11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5.75">
      <c r="A1609" s="4"/>
      <c r="B1609" s="11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5.75">
      <c r="A1610" s="4"/>
      <c r="B1610" s="11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5.75">
      <c r="A1611" s="4"/>
      <c r="B1611" s="11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5.75">
      <c r="A1612" s="4"/>
      <c r="B1612" s="11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5.75">
      <c r="A1613" s="4"/>
      <c r="B1613" s="11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5.75">
      <c r="A1614" s="4"/>
      <c r="B1614" s="11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5.75">
      <c r="A1615" s="4"/>
      <c r="B1615" s="11"/>
      <c r="C1615" s="4"/>
      <c r="D1615" s="4"/>
      <c r="E1615" s="4"/>
      <c r="F1615" s="4"/>
      <c r="G1615" s="4"/>
      <c r="H1615" s="4"/>
      <c r="I1615" s="4"/>
      <c r="J1615" s="4"/>
      <c r="K1615" s="4"/>
    </row>
  </sheetData>
  <mergeCells count="26">
    <mergeCell ref="G1:J1"/>
    <mergeCell ref="A83:C83"/>
    <mergeCell ref="A177:C177"/>
    <mergeCell ref="A7:C7"/>
    <mergeCell ref="A67:C67"/>
    <mergeCell ref="A82:C82"/>
    <mergeCell ref="A136:C136"/>
    <mergeCell ref="A142:C142"/>
    <mergeCell ref="A161:C161"/>
    <mergeCell ref="A167:C167"/>
    <mergeCell ref="D6:F6"/>
    <mergeCell ref="A166:C166"/>
    <mergeCell ref="A4:K4"/>
    <mergeCell ref="B112:C112"/>
    <mergeCell ref="B119:C119"/>
    <mergeCell ref="A137:D137"/>
    <mergeCell ref="A159:C159"/>
    <mergeCell ref="A180:C180"/>
    <mergeCell ref="A100:C100"/>
    <mergeCell ref="A62:C62"/>
    <mergeCell ref="A89:C89"/>
    <mergeCell ref="A93:C93"/>
    <mergeCell ref="A94:C94"/>
    <mergeCell ref="A171:C171"/>
    <mergeCell ref="B102:C102"/>
    <mergeCell ref="B98:C98"/>
  </mergeCells>
  <printOptions/>
  <pageMargins left="0.7874015748031497" right="0.3937007874015748" top="0.5905511811023623" bottom="0.1968503937007874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2011-10-18T08:29:15Z</cp:lastPrinted>
  <dcterms:created xsi:type="dcterms:W3CDTF">2007-10-26T05:01:23Z</dcterms:created>
  <dcterms:modified xsi:type="dcterms:W3CDTF">2011-10-18T08:29:20Z</dcterms:modified>
  <cp:category/>
  <cp:version/>
  <cp:contentType/>
  <cp:contentStatus/>
</cp:coreProperties>
</file>